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60" yWindow="1170" windowWidth="27795" windowHeight="11700"/>
  </bookViews>
  <sheets>
    <sheet name="Title-List-Privacy-and-Protecti" sheetId="1" r:id="rId1"/>
  </sheets>
  <calcPr calcId="125725"/>
</workbook>
</file>

<file path=xl/calcChain.xml><?xml version="1.0" encoding="utf-8"?>
<calcChain xmlns="http://schemas.openxmlformats.org/spreadsheetml/2006/main">
  <c r="AE18" i="1"/>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E6"/>
  <c r="AD6"/>
  <c r="AC6"/>
  <c r="AB6"/>
  <c r="AE5"/>
  <c r="AD5"/>
  <c r="AC5"/>
  <c r="AB5"/>
  <c r="AF4"/>
  <c r="AE4"/>
  <c r="AD4"/>
  <c r="AC4"/>
  <c r="AB4"/>
  <c r="AF3"/>
  <c r="AE3"/>
  <c r="AD3"/>
  <c r="AC3"/>
  <c r="AB3"/>
  <c r="AF2"/>
  <c r="AE2"/>
  <c r="AD2"/>
  <c r="AC2"/>
  <c r="AB2"/>
</calcChain>
</file>

<file path=xl/sharedStrings.xml><?xml version="1.0" encoding="utf-8"?>
<sst xmlns="http://schemas.openxmlformats.org/spreadsheetml/2006/main" count="355" uniqueCount="221">
  <si>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</si>
  <si>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</si>
  <si>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</si>
  <si>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</si>
  <si>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</si>
  <si>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</si>
  <si>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</si>
  <si>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</si>
  <si>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</si>
  <si>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</si>
  <si>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</si>
  <si>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</si>
  <si>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</si>
  <si>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</si>
  <si>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</si>
  <si>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</si>
  <si>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</si>
  <si>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</si>
  <si>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</si>
  <si>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</si>
  <si>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</si>
  <si>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</si>
  <si>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</si>
  <si>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</si>
  <si>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</si>
  <si>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</si>
  <si>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</si>
  <si>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</si>
  <si>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</si>
  <si>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</si>
  <si>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</si>
  <si>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</si>
  <si>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</si>
  <si>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</si>
  <si>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</si>
  <si>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</si>
  <si>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</si>
  <si>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</si>
  <si>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</si>
  <si>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</si>
  <si>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</si>
  <si>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</si>
  <si>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11/30/2011</t>
  </si>
  <si>
    <t>Information Science Reference</t>
  </si>
  <si>
    <t>Computer Science and Information Technology</t>
  </si>
  <si>
    <t>IT Policy and Standardization</t>
  </si>
  <si>
    <t>IT Policy &amp; Standardization</t>
  </si>
  <si>
    <t>Edited</t>
  </si>
  <si>
    <t>Information Technology for Intellectual Property Protection: Interdisciplinary Advancements</t>
  </si>
  <si>
    <t>Hideyasu Sasaki</t>
  </si>
  <si>
    <t>Ritsumeikan University, Japan</t>
  </si>
  <si>
    <t>Information technology for intellectual property protection has become an increasingly important issue due to the expansion of ubiquitous network connectivity, which allows people to use digital content and programs that are susceptible to unauthorized electric duplication or copyright and patent infringement.Information Technology for Intellectual Property Protection: Interdisciplinary Advancements contains multidisciplinary knowledge and analysis by leading researchers and practitioners with technical backgrounds in information engineering and institutional experience in intellectual property practice. Through its discussions of both engineering solutions and the social impact of institutional protection, this book fills a gap in the existing literature and provides methods and applications for both practitioners and IT engineers.</t>
  </si>
  <si>
    <t>Access Control for Semantic Web Data; Feature Extraction; Managing Collective Intelligence; Masking models and watermarking; Multimedia Content Encryption; Open content licenses; Property Protection and User Authentication; Robust Watermarking Techniques; Secure Multimedia Communication; Social Bookmarking-Based People Search;</t>
  </si>
  <si>
    <t>LAQ050000</t>
  </si>
  <si>
    <t>LAW104000</t>
  </si>
  <si>
    <t>UBL</t>
  </si>
  <si>
    <t>http://services.igi-global.com/resolvedoi/resolve.aspx?doi=10.4018/978-1-61350-135-1</t>
  </si>
  <si>
    <t>http://www.igi-global.com/book/information-technology-intellectual-property-protection/52724</t>
  </si>
  <si>
    <t>10/31/2011</t>
  </si>
  <si>
    <t>Security and Forensics</t>
  </si>
  <si>
    <t>IT Security and Ethics</t>
  </si>
  <si>
    <t>Information Security &amp; Privacy</t>
  </si>
  <si>
    <t>Privacy, Intrusion Detection and Response: Technologies for Protecting Networks</t>
  </si>
  <si>
    <t>Peyman Kabiri</t>
  </si>
  <si>
    <t>Iran University of Science and Technology, Iran</t>
  </si>
  <si>
    <t>Though network security has almost always been about encryption and decryption, the field of network security is moving towards securing the network environment rather than just stored or transferred data.Privacy, Intrusion Detection and Response: Technologies for Protecting Networks explores the latest practices and research works in the area of privacy, intrusion detection, and response. Increased interest on intrusion detection together with prevention and response proves that protecting data either in the storage or during transfer is necessary, but not sufficient, for the security of a network. This book discusses the latest trends and developments in network security and privacy, and serves as a vital reference for researchers, academics, and practitioners working in the field of privacy, intrusion detection, and response.</t>
  </si>
  <si>
    <t>Anomaly detection; Botnet Behavior Detection; Data Collection Mechanisms for Intrusion Detection; Distributed Intrusion Detection; DoS Attack Detection on SIP based Services; Enterprise Networks Protection; Intrusion Detection; Intrusion Prevention; Intrusion Response; Network Feature Selection for Intrusion Detection;</t>
  </si>
  <si>
    <t>COM053000</t>
  </si>
  <si>
    <t>COM083000</t>
  </si>
  <si>
    <t>UR</t>
  </si>
  <si>
    <t>http://services.igi-global.com/resolvedoi/resolve.aspx?doi=10.4018/978-1-60960-836-1</t>
  </si>
  <si>
    <t>http://www.igi-global.com/book/privacy-intrusion-detection-response/50520</t>
  </si>
  <si>
    <t>09/30/2011</t>
  </si>
  <si>
    <t>Information Ethics</t>
  </si>
  <si>
    <t>Investigating Cyber Law and Cyber Ethics: Issues, Impacts and Practices</t>
  </si>
  <si>
    <t>Alfreda Dudley</t>
  </si>
  <si>
    <t>James Braman</t>
  </si>
  <si>
    <t>Giovanni Vincenti</t>
  </si>
  <si>
    <t>Towson University, USA</t>
  </si>
  <si>
    <t>Ethical values in computing are essential for understanding and maintaining the relationship between computing professionals and researchers and the users of their applications and programs. While concerns about cyber ethics and cyber law are constantly changing as technology changes, the intersections of cyber ethics and cyber law are still underexplored.Investigating Cyber Law and Cyber Ethics: Issues, Impacts and Practices discusses the impact of cyber ethics and cyber law on information technologies and society. Featuring current research, theoretical frameworks, and case studies, the book will highlight the ethical and legal practices used in computing technologies, increase the effectiveness of computing students and professionals in applying ethical values and legal statues, and provide insight on ethical and legal discussions of real-world applications.</t>
  </si>
  <si>
    <t>Computer Crime; Constitutional Issues Involving Information Technology; Ethics and Legal Aspects of Virtual Worlds; Intellectual property; Jurisdictional Issues and Copyright; Networking; Online Business Applications; Online Privacy and Security; Virtual Law; Web Accessibility;</t>
  </si>
  <si>
    <t>http://services.igi-global.com/resolvedoi/resolve.aspx?doi=10.4018/978-1-61350-132-0</t>
  </si>
  <si>
    <t>http://www.igi-global.com/book/investigating-cyber-law-cyber-ethics/52725</t>
  </si>
  <si>
    <t>04/30/2011</t>
  </si>
  <si>
    <t>ICT Ethics and Security in the 21st Century: New Developments and Applications</t>
  </si>
  <si>
    <t>Marian Quigley</t>
  </si>
  <si>
    <t>Monash University, Australia</t>
  </si>
  <si>
    <t>N/A</t>
  </si>
  <si>
    <t>The rapid, global growth of technology necessitates a continued review of issues relating to privacy and security, as well as studies on the adoption of and access to new products, tools, and software.ICT Ethics and Security in the 21st Century: New Developments and Applications highlights ethical dilemmas and security challenges posed by the rise of more recent technologies along with ongoing challenges such as the digital divide, threats to privacy, and organizational security measures. This book comprises a valuable resource for ICT researchers, educators, students, and professionals along with both employers and employees of large organizations searching for resolutions to the everyday ethical and security dilemmas we must grapple with in our highly globalised and technologized world.</t>
  </si>
  <si>
    <t>Copyright and ethical issues in emerging models for the digital media reporting; Critical infrastructure protection; ICT and health; Monitoring employee actions in the workplace; Organizational and strategic Information Security Management (ISM) frameworks; Privileged information handling in an eHealth context; Security of personal information; Social networks and students’ ethical behavior; Trust in virtual communities;</t>
  </si>
  <si>
    <t>COM060040</t>
  </si>
  <si>
    <t>COM084000</t>
  </si>
  <si>
    <t>UK</t>
  </si>
  <si>
    <t>http://services.igi-global.com/resolvedoi/resolve.aspx?doi=10.4018/978-1-60960-573-5</t>
  </si>
  <si>
    <t>http://www.igi-global.com/book/ict-ethics-security-21st-century/46180</t>
  </si>
  <si>
    <t>11/30/2010</t>
  </si>
  <si>
    <t>Security and Privacy Assurance in Advancing Technologies: New Developments</t>
  </si>
  <si>
    <t>Hamid Nemati</t>
  </si>
  <si>
    <t>The University of North Carolina – Greensboro, USA</t>
  </si>
  <si>
    <t>Recent advances in computing and communication networks allow us to utilize information technology in ways previously unimaginable. In order for us to take full advantage of the possibilities offered by these new technologies, organizations, governmental agencies, and individuals must find ways to address the associated security and privacy implications of their actions and behaviors.Security and Privacy Assurance in Advancing Technologies: New Developments provides a comprehensive collection of knowledge from experts within the field of information security and privacy. This book explores the changing roles of information technology and how this change will impact information security and privacy. The evolving nature of information security and privacy brings additional challenges and opportunities for all of us to carry into the future.</t>
  </si>
  <si>
    <t>Consumer and business practices and trends; Database issues in privacy protection; Economic impact analysis; Encryption, authentication, and access control; File and file system security and privacy; Global issues; Hacking and corruptions; Identity and privacy confidentiality; Peer-to-Peer computing; Relationships and trade-offs between security and privacy; Security and privacy techniques, management, and protocols; Tools, techniques, methods, and frameworks; Trends and new developments;</t>
  </si>
  <si>
    <t>COM043050</t>
  </si>
  <si>
    <t>http://services.igi-global.com/resolvedoi/resolve.aspx?doi=10.4018/978-1-60960-200-0</t>
  </si>
  <si>
    <t>http://www.igi-global.com/book/security-privacy-assurance-advancing-technologies/45997</t>
  </si>
  <si>
    <t>07/31/2010</t>
  </si>
  <si>
    <t>Chaos Synchronization and Cryptography for Secure Communications: Applications for Encryption</t>
  </si>
  <si>
    <t>Santo Banerjee</t>
  </si>
  <si>
    <t>Politecnico di Torino, Italy</t>
  </si>
  <si>
    <t>Over the past few decades, there has been numerous research studies conducted involving the synchronization of dynamical systems with several theoretical studies and laboratory experimentations demonstrating the pivotal role for this phenomenon in secure communications.Chaos Synchronization and Cryptography for Secure Communications: Applications for Encryption explores the combination of ordinary and time delayed systems and their applications in cryptographic encoding. This innovative publication presents a critical mass of the most sought after research, providing relevant theoretical frameworks and the latest empirical research findings in this area of study.</t>
  </si>
  <si>
    <t>Chaos synchronization on technology and science; Delayed optoelectronic feedback; Dynamical systems; Mathematical treatment for constructing a countermeasure; Optical chaotic cryptosystems; Projectional differential neural networks; Secure transmission of analog information; Simple chaotic electronic circuits; State observation of uncertain chaotic systems; Symmetric cryptosystems; Synchronization of chaotic oscillators;</t>
  </si>
  <si>
    <t>EDU041000</t>
  </si>
  <si>
    <t>URY</t>
  </si>
  <si>
    <t>http://services.igi-global.com/resolvedoi/resolve.aspx?doi=10.4018/978-1-61520-737-4</t>
  </si>
  <si>
    <t>http://www.igi-global.com/book/chaos-synchronization-cryptography-secure-communications/40276</t>
  </si>
  <si>
    <t>Pervasive Information Security and Privacy Developments: Trends and Advancements</t>
  </si>
  <si>
    <t>The University of North Carolina at Greensboro, USA</t>
  </si>
  <si>
    <t>Privacy and security concerns are at the forefront of research and critical study in the prevalence of information technology.Pervasive Information Security and Privacy Developments: Trends and Advancements compiles research on topics such as technical, regulatory, organizational, managerial, cultural, ethical, and human aspects of information security and privacy. This reference offers methodologies, research frameworks, theory development and validation, case studies, simulations, technological architectures, infrastructure issues in design, and implementation of secure and privacy preserving initiatives.</t>
  </si>
  <si>
    <t>Anti-forensic tools; Data anonymity; Electronic Medical Records; Malicious Codes; Organizational information sharing; Privacy legislation and patient care; Privacy protection models; Secure computer networks; Social engineering; Web-based social networks;</t>
  </si>
  <si>
    <t>COM060080</t>
  </si>
  <si>
    <t>URD</t>
  </si>
  <si>
    <t>http://services.igi-global.com/resolvedoi/resolve.aspx?doi=10.4018/978-1-61692-000-5</t>
  </si>
  <si>
    <t>http://www.igi-global.com/book/pervasive-information-security-privacy-developments/40289</t>
  </si>
  <si>
    <t>Frameworks for ICT Policy: Government, Social and Legal Issues</t>
  </si>
  <si>
    <t>Esharenana E. Adomi</t>
  </si>
  <si>
    <t>Delta State University, Nigeria</t>
  </si>
  <si>
    <t>ICT policy framework is a set of principles and goals intended to govern the development, implementation, adoption, monitoring, evaluation and application of ICTs in organizations, institutions, societies or nations. It provides the rationale and philosophy to guide the planning and development and utilization of ICTs in a particular setting.Frameworks for ICT Policy: Government, Social and Legal Issues is a reference on ICT policy framework and a guide to those who are involved in ICT policy formulation, implementation, adoption, monitoring, evaluation and application. This comprehensive publication provides background information for scholars and researchers who are interested in carrying out research on ICT policies and promotes the understanding of policies guiding technology.</t>
  </si>
  <si>
    <t>Business continuity planning; Cybercafes; Cybercrime regulation; Electronic and digital signatures; ICT’s role in development; Legal responses to cybercrime threats; Regulation of Internet content; Social issues related to information communication technology; Trust in e-government;</t>
  </si>
  <si>
    <t>MED072000</t>
  </si>
  <si>
    <t>TEC000000</t>
  </si>
  <si>
    <t>YQTU</t>
  </si>
  <si>
    <t>http://services.igi-global.com/resolvedoi/resolve.aspx?doi=10.4018/978-1-61692-012-8</t>
  </si>
  <si>
    <t>http://www.igi-global.com/book/frameworks-ict-policy/40292</t>
  </si>
  <si>
    <t>Handbook of Research on Information Communication Technology Policy: Trends, Issues and Advancements</t>
  </si>
  <si>
    <t>Information communication technologies (ICTs) are always evolving and have been contributing immensely to economic, political, social, scientific and educational development in every society where they are deployed. It is the existence and utilization of appropriate policy that would enable individuals, institutions, organizations, nations, or regions to benefit from the developments propelled by the application of ICTs.The Handbook of Research on Information Communication Technology Policy: Trends, Issues and Advancements provides a comprehensive and reliable source of information on current developments in information communication technologies. This source includes ICT policies; a guide on ICT policy formulation, implementation, adoption, monitoring, evaluation and application; and background information for scholars and researchers interested in carrying out research on ICT policies.</t>
  </si>
  <si>
    <t>Business continuity planning; Convergence based e-government; Electronic Mail Security; Gender and ICT policies; Internet Governance; Knowledge management policies; Research policies for ICTs; Responses to cybercrime threats; Satellite communication policies; Telecommunications Regulations;</t>
  </si>
  <si>
    <t>COM039000</t>
  </si>
  <si>
    <t>TB</t>
  </si>
  <si>
    <t>http://services.igi-global.com/resolvedoi/resolve.aspx?doi=10.4018/978-1-61520-847-0</t>
  </si>
  <si>
    <t>http://www.igi-global.com/book/handbook-research-information-communication-technology/41798</t>
  </si>
  <si>
    <t>06/30/2010</t>
  </si>
  <si>
    <t>Information Communication Technology Law, Protection and Access Rights: Global Approaches and Issues</t>
  </si>
  <si>
    <t>Irene Maria Portela</t>
  </si>
  <si>
    <t>Maria Manuela Cruz-Cunha</t>
  </si>
  <si>
    <t>Polytechnic Institute of Cávado and Ave, Portugal</t>
  </si>
  <si>
    <t>Information communication technology (ICT) plays a pivotal role in today’s dynamic world. Subsequently, the relationship of law, ethics, politics and social policy on technology access, use and advancement is an important factor in the development of new or existing technologies.Information Communication Technology Law, Protection and Access Rights: Global Approaches and Issues identifies key issues in the relationship between ICT and law, ethics, politics and social policy. This comprehensive reference addresses relevant issues from the practical, legal, ethical, political and social policy perspectives, drawing attention to diverse global approaches to the challenges posed by ICT to access rights.</t>
  </si>
  <si>
    <t>Consumer protection; Cybercrime; ICT development and law, ethics and social policy; International law and information interchange; Internet domain regulation and allocation; Internet Governance; Management of top level domains and domain names; Rights to privacy; Technology access, use and advancement;</t>
  </si>
  <si>
    <t>COM023000</t>
  </si>
  <si>
    <t>COM087000</t>
  </si>
  <si>
    <t>LNQ</t>
  </si>
  <si>
    <t>http://services.igi-global.com/resolvedoi/resolve.aspx?doi=10.4018/978-1-61520-975-0</t>
  </si>
  <si>
    <t>http://www.igi-global.com/book/information-communication-technology-law-protection/40260</t>
  </si>
  <si>
    <t>01/31/2010</t>
  </si>
  <si>
    <t>Authored</t>
  </si>
  <si>
    <t>Technoethics and the Evolving Knowledge Society: Ethical Issues in Technological Design, Research, Development, and Innovation</t>
  </si>
  <si>
    <t>Rocci Luppicini</t>
  </si>
  <si>
    <t>University of Ottawa, Canada</t>
  </si>
  <si>
    <t>Recently, there has been a major push to rediscover the ethical dimension of technology across the sciences, social sciences, and humanities.Technoethics and the Evolving Knowledge Society: Ethical Issues in Technological Design, Research, Development, and Innovation examines human processes and practices connected to technology embedded within social, political, and moral spheres of life. This innovative publication engages readers in critical debates connected to the ethical dimensions of a technological society through insightful examinations, theories, and research findings not covered by any other text to date.</t>
  </si>
  <si>
    <t>Computer and engineering ethics; Educational technoethics; Ethics of technology; Foundations of technoethics; Knowledge society; Reproductive technologies and genetic research; Technoethics and the Internet; Technoethics for health and medicine; Technoethics for science and engineering; Technoethics for social study and society; Technoethics in military research;</t>
  </si>
  <si>
    <t>COM051320</t>
  </si>
  <si>
    <t>COM034000</t>
  </si>
  <si>
    <t>http://services.igi-global.com/resolvedoi/resolve.aspx?doi=10.4018/978-1-60566-952-6</t>
  </si>
  <si>
    <t>http://www.igi-global.com/book/technoethics-evolving-knowledge-society/37254</t>
  </si>
  <si>
    <t>04/30/2009</t>
  </si>
  <si>
    <t>Standardization and Digital Enclosure: The Privatization of Standards, Knowledge, and Policy in the Age of Global Information Technology</t>
  </si>
  <si>
    <t>Timothy Schoechle</t>
  </si>
  <si>
    <t>University of Colorado, USA</t>
  </si>
  <si>
    <t>Recent trends have shown increasing privatization of standardization activities under various corporations, trade associations, and consortia, raising significant public policy issues about how the public interest may be represented.Standardization and Digital Enclosure: The Privatization of Standards, Knowledge, and Policy in the Age of Global Information Technology establishes a framework of analysis for public policy discussion and debate. Discussing topics such as social practices and political economic discourse, this book offers a truly interdisciplinary approach to standardization and privatization valuable to technical, economic, and political researchers and practitioners, as well as academicians involved in related fields.</t>
  </si>
  <si>
    <t>Consortia legitimation arguments; Discourse on structure of standardization; Divergent systems and cultures; Global context of standardization; Political economy; Relevant discourses and social practices; Standardization system; Taxonomy of arguments and discourses; Taxonomy of standards; Theoretical and methodological approaches; U.S. standardization system;</t>
  </si>
  <si>
    <t>MED009000</t>
  </si>
  <si>
    <t>COM082000</t>
  </si>
  <si>
    <t>http://services.igi-global.com/resolvedoi/resolve.aspx?doi=10.4018/978-1-60566-334-0</t>
  </si>
  <si>
    <t>http://www.igi-global.com/book/standardization-digital-enclosure/934</t>
  </si>
  <si>
    <t>03/31/2009</t>
  </si>
  <si>
    <t>Techniques and Applications for Advanced Information Privacy and Security: Emerging Organizational, Ethical, and Human Issues</t>
  </si>
  <si>
    <t>Advances in technology are causing new privacy concerns as an increasing number of citizens are engaging in online activities.Techniques and Applications for Advanced Information Privacy and Security: Emerging Organizational, Ethical, and Human Issues provides a thorough understanding of issues and concerns in information technology security. An advanced reference source covering topics such as security management, privacy preservation, and authentication, this book outlines the field and provides a basic understanding of the most salient issues in privacy concerns for researchers and practitioners.</t>
  </si>
  <si>
    <t>Authentication system design; Dynamic control mechanisms; Effects of quantum computation on information privacy; Evaluating information security and privacy; Image authentication; Information security and privacy; Information security effectiveness; Information systems security; Privacy preservation and techniques; Privacy-preserving clustering; Privacy-preserving transactions protocol; Security and privacy management; Web security and privacy issues and technologies;</t>
  </si>
  <si>
    <t>COM079010</t>
  </si>
  <si>
    <t>TEC052000</t>
  </si>
  <si>
    <t>http://services.igi-global.com/resolvedoi/resolve.aspx?doi=10.4018/978-1-60566-210-7</t>
  </si>
  <si>
    <t>http://www.igi-global.com/book/techniques-applications-advanced-information-privacy/969</t>
  </si>
  <si>
    <t>08/31/2008</t>
  </si>
  <si>
    <t>Handbook of Research on Technoethics</t>
  </si>
  <si>
    <t>Rebecca Adell</t>
  </si>
  <si>
    <t>Over the last 30 years, an amassing body of work has focused on ethical dimensions of technology in a variety of contexts impacting society. The emerging field of technoethics is based on the premise that it is of vital importance to encourage dialogue aimed at determining the ethical use of technology, guarding against its misuse, and forming common principles to help guide new advances.The Handbook of Research on Technoethics traces the emergence of the new interdisciplinary field of technoethics by exploring its conceptual development, important issues, and key areas of current research. Compiling 50 authoritative articles from leading researchers on the ethical dimensions of new technologies, this comprehensive handbook is an invaluable addition to library reference collections and will provide a wealth of insights to academics, students, and practitioners in a variety of fields affected by technology and its ethical implications.</t>
  </si>
  <si>
    <t>Anthropological approach to technoethics; Artificial moral agency in technoethics; Biomedical research social and ethical aspects; Computer ethics; Cyber identity theft; Cyber-victimization; Deception in cyberspace; Emerging trends in technoethics; Ethical theories; Externally-sponsored research ethics; Genetic confidentiality; Global communication online ethics; Healthcare ethics; Human sport enhancement ethics; ICT ethical controversy; Information ethics education; Information poverty ethics; Intelligent artifact design; Intercultural information ethics; Multi-disciplinary approach to technoethics; Nanoethics; Planning, interests, and argumentation of technoethics; Predictive genetic testing; Software piracy determinants ethics; Spyware; Technoethical approach to anthropology race problem; Technoethics; Technoethics in schools; Technoethics research areas; Theoretical frameworks in technoethics;</t>
  </si>
  <si>
    <t>44 authoritative contributions by over 60 of the world’s leading experts in technoethics from 21 countries Comprehensive coverage of each specific topic, highlighting recent trends and describing the latest advances in the field More than 2,000 references to existing literature and research on technoethics A compendium of over 330 key terms with detailed definitions Organized by topic and indexed, making it a convenient method of reference for all IT/IS scholars and professionals Cross-referencing of key terms, figures, and information pertinent to technoethics</t>
  </si>
  <si>
    <t>COM079000</t>
  </si>
  <si>
    <t>http://services.igi-global.com/resolvedoi/resolve.aspx?doi=10.4018/978-1-60566-022-6</t>
  </si>
  <si>
    <t>http://www.igi-global.com/book/handbook-research-technoethics/509</t>
  </si>
  <si>
    <t>03/31/2008</t>
  </si>
  <si>
    <t>IRM Press</t>
  </si>
  <si>
    <t>Computer Security, Privacy and Politics: Current Issues, Challenges and Solutions</t>
  </si>
  <si>
    <t>Ramesh Subramanian</t>
  </si>
  <si>
    <t>Quinnipiac University, USA</t>
  </si>
  <si>
    <t>The intersection of politics, law, privacy, and security in the context of computer technology is both sensitive and complex. Computer viruses, worms, Trojan horses, spy-ware, computer exploits, poorly designed software, inadequate technology laws, politics and terrorism—all of these have a profound effect on our daily computing operations and habits, with major political and social implications.Computer Security, Privacy and Politics: Current Issues, Challenges and Solutions connects privacy and politics, offering a point-in-time review of recent developments of computer security, with a special focus on the relevance and implications of global privacy, law, and politics for society, individuals, and corporations. An estimable addition to any library collection, this reference source compiles high quality, timely content on such cutting-edge topics as reverse engineering of software, understanding emerging computer exploits, emerging lawsuits and cases, global and societal implications, and protection from attacks on privacy.</t>
  </si>
  <si>
    <t>COM032000</t>
  </si>
  <si>
    <t>COM005000</t>
  </si>
  <si>
    <t>http://services.igi-global.com/resolvedoi/resolve.aspx?doi=10.4018/978-1-59904-804-8</t>
  </si>
  <si>
    <t>http://www.igi-global.com/book/computer-security-privacy-politics/183</t>
  </si>
  <si>
    <t>11/30/2004</t>
  </si>
  <si>
    <t>Information Science Publishing</t>
  </si>
  <si>
    <t>Information Ethics: Privacy and Intellectual Property</t>
  </si>
  <si>
    <t>Lee Freeman</t>
  </si>
  <si>
    <t>A. Graham Peace</t>
  </si>
  <si>
    <t>West Virginia University, USA</t>
  </si>
  <si>
    <t>Information Ethics: Privacy and Intellectual Property provides an up-to-date discussion of the main ethical issues that face today's information-intensive society, including the areas of intellectual property rights, privacy, accessibility and censorship. The explosive growth of information technology, increased competition in the global marketplace, and the rush to use information in an effort to protect society from terrorism has led to the unintended erosion of rights and duties that are often considered fundamental. Through chapters written by some of today's leading information ethics researchers, this book provides the reader with a thorough overview of the current state of information ethics, the dangers and opportunities presented by information technology, and potential solutions to the risks currently faced by today's information society.</t>
  </si>
  <si>
    <t>http://services.igi-global.com/resolvedoi/resolve.aspx?doi=10.4018/978-1-59140-491-0</t>
  </si>
  <si>
    <t>http://www.igi-global.com/book/information-ethics-privacy-intellectual-property/557</t>
  </si>
  <si>
    <t>08/31/2004</t>
  </si>
  <si>
    <t>Library and Information Science</t>
  </si>
  <si>
    <t>Knowledge Management</t>
  </si>
  <si>
    <t>Intellectual Property Rights in a Networked World: Theory and Practice</t>
  </si>
  <si>
    <t>Richard A. Spinello</t>
  </si>
  <si>
    <t>Herman T. Tavani</t>
  </si>
  <si>
    <t>Boston College, USA</t>
  </si>
  <si>
    <t>Rivier College, USA</t>
  </si>
  <si>
    <t>Intellectual Property Rights in a Networked World is a collection of recent essays offering fresh perspectives on the scope and future of intellectual property rights. The tripartite division of the book is designed to make this inter-disciplinary topic more accessible and intelligible to readers of diverse backgrounds. Part I consists of a single essay that provides a broad overview of the main themes in intellectual property scholarship, such as normative intellectual property theory and the legal infrastructure for property protection.The second section of the book presents several essays that are intended to deepen the reader's understanding of intellectual property theory and show how it can help us to grapple with the proper allocation of property rights in cyberspace. And the final section further develops the themes in Part II but in greater detail and with a more practical orientation. While intellectual property rights create dynamic incentive effects, they also entail social costs, and they are sometimes in tension with the development of a robust public domain.</t>
  </si>
  <si>
    <t>EDU032000</t>
  </si>
  <si>
    <t>EDU039000</t>
  </si>
  <si>
    <t>http://services.igi-global.com/resolvedoi/resolve.aspx?doi=10.4018/978-1-59140-576-4</t>
  </si>
  <si>
    <t>http://www.igi-global.com/book/intellectual-property-rights-networked-world/619</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</si>
</sst>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8"/>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row>
    <row r="2" spans="1:42" s="2" customFormat="1" ht="22.5" customHeight="1">
      <c r="A2" s="3" t="s">
        <v>42</v>
      </c>
      <c r="B2" s="3">
        <v>2012</v>
      </c>
      <c r="C2" s="3" t="s">
        <v>43</v>
      </c>
      <c r="D2" s="3" t="s">
        <v>44</v>
      </c>
      <c r="E2" s="3" t="s">
        <v>45</v>
      </c>
      <c r="F2" s="3" t="s">
        <v>46</v>
      </c>
      <c r="G2" s="3" t="s">
        <v>47</v>
      </c>
      <c r="H2" s="3">
        <v>1</v>
      </c>
      <c r="I2" s="3" t="s">
        <v>48</v>
      </c>
      <c r="J2" s="3" t="s">
        <v>49</v>
      </c>
      <c r="K2" s="3"/>
      <c r="L2" s="3"/>
      <c r="M2" s="3"/>
      <c r="N2" s="3"/>
      <c r="O2" s="3"/>
      <c r="P2" s="3"/>
      <c r="Q2" s="3"/>
      <c r="R2" s="3"/>
      <c r="S2" s="3" t="s">
        <v>50</v>
      </c>
      <c r="T2" s="3"/>
      <c r="U2" s="3"/>
      <c r="V2" s="3"/>
      <c r="W2" s="3"/>
      <c r="X2" s="3"/>
      <c r="Y2" s="3"/>
      <c r="Z2" s="3"/>
      <c r="AA2" s="3"/>
      <c r="AB2" s="3" t="str">
        <f>"1-61350-135-8"</f>
        <v>1-61350-135-8</v>
      </c>
      <c r="AC2" s="3" t="str">
        <f>"978-1-61350-135-1"</f>
        <v>978-1-61350-135-1</v>
      </c>
      <c r="AD2" s="3" t="str">
        <f>"1-61350-136-6"</f>
        <v>1-61350-136-6</v>
      </c>
      <c r="AE2" s="3" t="str">
        <f>"978-1-61350-136-8"</f>
        <v>978-1-61350-136-8</v>
      </c>
      <c r="AF2" s="3" t="str">
        <f>"978-1-61350-137-5"</f>
        <v>978-1-61350-137-5</v>
      </c>
      <c r="AG2" s="3">
        <v>367</v>
      </c>
      <c r="AH2" s="3" t="s">
        <v>51</v>
      </c>
      <c r="AI2" s="3" t="s">
        <v>52</v>
      </c>
      <c r="AJ2" s="3"/>
      <c r="AK2" s="3" t="s">
        <v>53</v>
      </c>
      <c r="AL2" s="3" t="s">
        <v>53</v>
      </c>
      <c r="AM2" s="3" t="s">
        <v>54</v>
      </c>
      <c r="AN2" s="3" t="s">
        <v>55</v>
      </c>
      <c r="AO2" s="3" t="s">
        <v>56</v>
      </c>
      <c r="AP2" s="3" t="s">
        <v>57</v>
      </c>
    </row>
    <row r="3" spans="1:42" s="2" customFormat="1" ht="22.5" customHeight="1">
      <c r="A3" s="3" t="s">
        <v>58</v>
      </c>
      <c r="B3" s="3">
        <v>2012</v>
      </c>
      <c r="C3" s="3" t="s">
        <v>43</v>
      </c>
      <c r="D3" s="3" t="s">
        <v>59</v>
      </c>
      <c r="E3" s="3" t="s">
        <v>60</v>
      </c>
      <c r="F3" s="3" t="s">
        <v>61</v>
      </c>
      <c r="G3" s="3" t="s">
        <v>47</v>
      </c>
      <c r="H3" s="3">
        <v>1</v>
      </c>
      <c r="I3" s="3" t="s">
        <v>62</v>
      </c>
      <c r="J3" s="3" t="s">
        <v>63</v>
      </c>
      <c r="K3" s="3"/>
      <c r="L3" s="3"/>
      <c r="M3" s="3"/>
      <c r="N3" s="3"/>
      <c r="O3" s="3"/>
      <c r="P3" s="3"/>
      <c r="Q3" s="3"/>
      <c r="R3" s="3"/>
      <c r="S3" s="3" t="s">
        <v>64</v>
      </c>
      <c r="T3" s="3"/>
      <c r="U3" s="3"/>
      <c r="V3" s="3"/>
      <c r="W3" s="3"/>
      <c r="X3" s="3"/>
      <c r="Y3" s="3"/>
      <c r="Z3" s="3"/>
      <c r="AA3" s="3"/>
      <c r="AB3" s="3" t="str">
        <f>"1-60960-836-4"</f>
        <v>1-60960-836-4</v>
      </c>
      <c r="AC3" s="3" t="str">
        <f>"978-1-60960-836-1"</f>
        <v>978-1-60960-836-1</v>
      </c>
      <c r="AD3" s="3" t="str">
        <f>"1-60960-837-2"</f>
        <v>1-60960-837-2</v>
      </c>
      <c r="AE3" s="3" t="str">
        <f>"978-1-60960-837-8"</f>
        <v>978-1-60960-837-8</v>
      </c>
      <c r="AF3" s="3" t="str">
        <f>"978-1-60960-838-5"</f>
        <v>978-1-60960-838-5</v>
      </c>
      <c r="AG3" s="3">
        <v>468</v>
      </c>
      <c r="AH3" s="3" t="s">
        <v>65</v>
      </c>
      <c r="AI3" s="3" t="s">
        <v>66</v>
      </c>
      <c r="AJ3" s="3"/>
      <c r="AK3" s="3" t="s">
        <v>67</v>
      </c>
      <c r="AL3" s="3" t="s">
        <v>67</v>
      </c>
      <c r="AM3" s="3" t="s">
        <v>68</v>
      </c>
      <c r="AN3" s="3" t="s">
        <v>69</v>
      </c>
      <c r="AO3" s="3" t="s">
        <v>70</v>
      </c>
      <c r="AP3" s="3" t="s">
        <v>71</v>
      </c>
    </row>
    <row r="4" spans="1:42" s="2" customFormat="1" ht="22.5" customHeight="1">
      <c r="A4" s="3" t="s">
        <v>72</v>
      </c>
      <c r="B4" s="3">
        <v>2012</v>
      </c>
      <c r="C4" s="3" t="s">
        <v>43</v>
      </c>
      <c r="D4" s="3" t="s">
        <v>59</v>
      </c>
      <c r="E4" s="3" t="s">
        <v>60</v>
      </c>
      <c r="F4" s="3" t="s">
        <v>73</v>
      </c>
      <c r="G4" s="3" t="s">
        <v>47</v>
      </c>
      <c r="H4" s="3">
        <v>1</v>
      </c>
      <c r="I4" s="3" t="s">
        <v>74</v>
      </c>
      <c r="J4" s="3" t="s">
        <v>75</v>
      </c>
      <c r="K4" s="3" t="s">
        <v>76</v>
      </c>
      <c r="L4" s="3" t="s">
        <v>77</v>
      </c>
      <c r="M4" s="3"/>
      <c r="N4" s="3"/>
      <c r="O4" s="3"/>
      <c r="P4" s="3"/>
      <c r="Q4" s="3"/>
      <c r="R4" s="3"/>
      <c r="S4" s="3" t="s">
        <v>78</v>
      </c>
      <c r="T4" s="3" t="s">
        <v>78</v>
      </c>
      <c r="U4" s="3" t="s">
        <v>78</v>
      </c>
      <c r="V4" s="3"/>
      <c r="W4" s="3"/>
      <c r="X4" s="3"/>
      <c r="Y4" s="3"/>
      <c r="Z4" s="3"/>
      <c r="AA4" s="3"/>
      <c r="AB4" s="3" t="str">
        <f>"1-61350-132-3"</f>
        <v>1-61350-132-3</v>
      </c>
      <c r="AC4" s="3" t="str">
        <f>"978-1-61350-132-0"</f>
        <v>978-1-61350-132-0</v>
      </c>
      <c r="AD4" s="3" t="str">
        <f>"1-61350-133-1"</f>
        <v>1-61350-133-1</v>
      </c>
      <c r="AE4" s="3" t="str">
        <f>"978-1-61350-133-7"</f>
        <v>978-1-61350-133-7</v>
      </c>
      <c r="AF4" s="3" t="str">
        <f>"978-1-61350-134-4"</f>
        <v>978-1-61350-134-4</v>
      </c>
      <c r="AG4" s="3">
        <v>343</v>
      </c>
      <c r="AH4" s="3" t="s">
        <v>79</v>
      </c>
      <c r="AI4" s="3" t="s">
        <v>80</v>
      </c>
      <c r="AJ4" s="3"/>
      <c r="AK4" s="3" t="s">
        <v>54</v>
      </c>
      <c r="AL4" s="3" t="s">
        <v>68</v>
      </c>
      <c r="AM4" s="3" t="s">
        <v>54</v>
      </c>
      <c r="AN4" s="3" t="s">
        <v>55</v>
      </c>
      <c r="AO4" s="3" t="s">
        <v>81</v>
      </c>
      <c r="AP4" s="3" t="s">
        <v>82</v>
      </c>
    </row>
    <row r="5" spans="1:42" s="2" customFormat="1" ht="22.5" customHeight="1">
      <c r="A5" s="3" t="s">
        <v>83</v>
      </c>
      <c r="B5" s="3">
        <v>2011</v>
      </c>
      <c r="C5" s="3" t="s">
        <v>43</v>
      </c>
      <c r="D5" s="3" t="s">
        <v>59</v>
      </c>
      <c r="E5" s="3" t="s">
        <v>60</v>
      </c>
      <c r="F5" s="3" t="s">
        <v>61</v>
      </c>
      <c r="G5" s="3" t="s">
        <v>47</v>
      </c>
      <c r="H5" s="3">
        <v>1</v>
      </c>
      <c r="I5" s="3" t="s">
        <v>84</v>
      </c>
      <c r="J5" s="3" t="s">
        <v>85</v>
      </c>
      <c r="K5" s="3"/>
      <c r="L5" s="3"/>
      <c r="M5" s="3"/>
      <c r="N5" s="3"/>
      <c r="O5" s="3"/>
      <c r="P5" s="3"/>
      <c r="Q5" s="3"/>
      <c r="R5" s="3"/>
      <c r="S5" s="3" t="s">
        <v>86</v>
      </c>
      <c r="T5" s="3"/>
      <c r="U5" s="3"/>
      <c r="V5" s="3"/>
      <c r="W5" s="3"/>
      <c r="X5" s="3"/>
      <c r="Y5" s="3"/>
      <c r="Z5" s="3"/>
      <c r="AA5" s="3"/>
      <c r="AB5" s="3" t="str">
        <f>"1-60960-573-X"</f>
        <v>1-60960-573-X</v>
      </c>
      <c r="AC5" s="3" t="str">
        <f>"978-1-60960-573-5"</f>
        <v>978-1-60960-573-5</v>
      </c>
      <c r="AD5" s="3" t="str">
        <f>"1-60960-574-8"</f>
        <v>1-60960-574-8</v>
      </c>
      <c r="AE5" s="3" t="str">
        <f>"978-1-60960-574-2"</f>
        <v>978-1-60960-574-2</v>
      </c>
      <c r="AF5" s="3" t="s">
        <v>87</v>
      </c>
      <c r="AG5" s="3">
        <v>378</v>
      </c>
      <c r="AH5" s="3" t="s">
        <v>88</v>
      </c>
      <c r="AI5" s="3" t="s">
        <v>89</v>
      </c>
      <c r="AJ5" s="3"/>
      <c r="AK5" s="3" t="s">
        <v>90</v>
      </c>
      <c r="AL5" s="3" t="s">
        <v>90</v>
      </c>
      <c r="AM5" s="3" t="s">
        <v>91</v>
      </c>
      <c r="AN5" s="3" t="s">
        <v>92</v>
      </c>
      <c r="AO5" s="3" t="s">
        <v>93</v>
      </c>
      <c r="AP5" s="3" t="s">
        <v>94</v>
      </c>
    </row>
    <row r="6" spans="1:42" s="2" customFormat="1" ht="22.5" customHeight="1">
      <c r="A6" s="3" t="s">
        <v>95</v>
      </c>
      <c r="B6" s="3">
        <v>2011</v>
      </c>
      <c r="C6" s="3" t="s">
        <v>43</v>
      </c>
      <c r="D6" s="3" t="s">
        <v>59</v>
      </c>
      <c r="E6" s="3" t="s">
        <v>60</v>
      </c>
      <c r="F6" s="3" t="s">
        <v>61</v>
      </c>
      <c r="G6" s="3" t="s">
        <v>47</v>
      </c>
      <c r="H6" s="3">
        <v>1</v>
      </c>
      <c r="I6" s="3" t="s">
        <v>96</v>
      </c>
      <c r="J6" s="3" t="s">
        <v>97</v>
      </c>
      <c r="K6" s="3"/>
      <c r="L6" s="3"/>
      <c r="M6" s="3"/>
      <c r="N6" s="3"/>
      <c r="O6" s="3"/>
      <c r="P6" s="3"/>
      <c r="Q6" s="3"/>
      <c r="R6" s="3"/>
      <c r="S6" s="3" t="s">
        <v>98</v>
      </c>
      <c r="T6" s="3"/>
      <c r="U6" s="3"/>
      <c r="V6" s="3"/>
      <c r="W6" s="3"/>
      <c r="X6" s="3"/>
      <c r="Y6" s="3"/>
      <c r="Z6" s="3"/>
      <c r="AA6" s="3"/>
      <c r="AB6" s="3" t="str">
        <f>"1-60960-200-5"</f>
        <v>1-60960-200-5</v>
      </c>
      <c r="AC6" s="3" t="str">
        <f>"978-1-60960-200-0"</f>
        <v>978-1-60960-200-0</v>
      </c>
      <c r="AD6" s="3" t="str">
        <f>"1-60960-202-1"</f>
        <v>1-60960-202-1</v>
      </c>
      <c r="AE6" s="3" t="str">
        <f>"978-1-60960-202-4"</f>
        <v>978-1-60960-202-4</v>
      </c>
      <c r="AF6" s="3" t="s">
        <v>87</v>
      </c>
      <c r="AG6" s="3">
        <v>494</v>
      </c>
      <c r="AH6" s="3" t="s">
        <v>99</v>
      </c>
      <c r="AI6" s="3" t="s">
        <v>100</v>
      </c>
      <c r="AJ6" s="3"/>
      <c r="AK6" s="3" t="s">
        <v>90</v>
      </c>
      <c r="AL6" s="3" t="s">
        <v>101</v>
      </c>
      <c r="AM6" s="3" t="s">
        <v>90</v>
      </c>
      <c r="AN6" s="3" t="s">
        <v>69</v>
      </c>
      <c r="AO6" s="3" t="s">
        <v>102</v>
      </c>
      <c r="AP6" s="3" t="s">
        <v>103</v>
      </c>
    </row>
    <row r="7" spans="1:42" s="2" customFormat="1" ht="22.5" customHeight="1">
      <c r="A7" s="3" t="s">
        <v>104</v>
      </c>
      <c r="B7" s="3">
        <v>2011</v>
      </c>
      <c r="C7" s="3" t="s">
        <v>43</v>
      </c>
      <c r="D7" s="3" t="s">
        <v>59</v>
      </c>
      <c r="E7" s="3" t="s">
        <v>60</v>
      </c>
      <c r="F7" s="3" t="s">
        <v>61</v>
      </c>
      <c r="G7" s="3" t="s">
        <v>47</v>
      </c>
      <c r="H7" s="3">
        <v>1</v>
      </c>
      <c r="I7" s="3" t="s">
        <v>105</v>
      </c>
      <c r="J7" s="3" t="s">
        <v>106</v>
      </c>
      <c r="K7" s="3"/>
      <c r="L7" s="3"/>
      <c r="M7" s="3"/>
      <c r="N7" s="3"/>
      <c r="O7" s="3"/>
      <c r="P7" s="3"/>
      <c r="Q7" s="3"/>
      <c r="R7" s="3"/>
      <c r="S7" s="3" t="s">
        <v>107</v>
      </c>
      <c r="T7" s="3"/>
      <c r="U7" s="3"/>
      <c r="V7" s="3"/>
      <c r="W7" s="3"/>
      <c r="X7" s="3"/>
      <c r="Y7" s="3"/>
      <c r="Z7" s="3"/>
      <c r="AA7" s="3"/>
      <c r="AB7" s="3" t="str">
        <f>"1-61520-737-6"</f>
        <v>1-61520-737-6</v>
      </c>
      <c r="AC7" s="3" t="str">
        <f>"978-1-61520-737-4"</f>
        <v>978-1-61520-737-4</v>
      </c>
      <c r="AD7" s="3" t="str">
        <f>"1-61520-738-4"</f>
        <v>1-61520-738-4</v>
      </c>
      <c r="AE7" s="3" t="str">
        <f>"978-1-61520-738-1"</f>
        <v>978-1-61520-738-1</v>
      </c>
      <c r="AF7" s="3" t="s">
        <v>87</v>
      </c>
      <c r="AG7" s="3">
        <v>596</v>
      </c>
      <c r="AH7" s="3" t="s">
        <v>108</v>
      </c>
      <c r="AI7" s="3" t="s">
        <v>109</v>
      </c>
      <c r="AJ7" s="3"/>
      <c r="AK7" s="3" t="s">
        <v>110</v>
      </c>
      <c r="AL7" s="3" t="s">
        <v>110</v>
      </c>
      <c r="AM7" s="3" t="s">
        <v>87</v>
      </c>
      <c r="AN7" s="3" t="s">
        <v>111</v>
      </c>
      <c r="AO7" s="3" t="s">
        <v>112</v>
      </c>
      <c r="AP7" s="3" t="s">
        <v>113</v>
      </c>
    </row>
    <row r="8" spans="1:42" s="2" customFormat="1" ht="22.5" customHeight="1">
      <c r="A8" s="3" t="s">
        <v>104</v>
      </c>
      <c r="B8" s="3">
        <v>2011</v>
      </c>
      <c r="C8" s="3" t="s">
        <v>43</v>
      </c>
      <c r="D8" s="3" t="s">
        <v>59</v>
      </c>
      <c r="E8" s="3" t="s">
        <v>60</v>
      </c>
      <c r="F8" s="3" t="s">
        <v>61</v>
      </c>
      <c r="G8" s="3" t="s">
        <v>47</v>
      </c>
      <c r="H8" s="3">
        <v>1</v>
      </c>
      <c r="I8" s="3" t="s">
        <v>114</v>
      </c>
      <c r="J8" s="3" t="s">
        <v>97</v>
      </c>
      <c r="K8" s="3"/>
      <c r="L8" s="3"/>
      <c r="M8" s="3"/>
      <c r="N8" s="3"/>
      <c r="O8" s="3"/>
      <c r="P8" s="3"/>
      <c r="Q8" s="3"/>
      <c r="R8" s="3"/>
      <c r="S8" s="3" t="s">
        <v>115</v>
      </c>
      <c r="T8" s="3"/>
      <c r="U8" s="3"/>
      <c r="V8" s="3"/>
      <c r="W8" s="3"/>
      <c r="X8" s="3"/>
      <c r="Y8" s="3"/>
      <c r="Z8" s="3"/>
      <c r="AA8" s="3"/>
      <c r="AB8" s="3" t="str">
        <f>"1-61692-000-9"</f>
        <v>1-61692-000-9</v>
      </c>
      <c r="AC8" s="3" t="str">
        <f>"978-1-61692-000-5"</f>
        <v>978-1-61692-000-5</v>
      </c>
      <c r="AD8" s="3" t="str">
        <f>"1-61692-001-7"</f>
        <v>1-61692-001-7</v>
      </c>
      <c r="AE8" s="3" t="str">
        <f>"978-1-61692-001-2"</f>
        <v>978-1-61692-001-2</v>
      </c>
      <c r="AF8" s="3" t="s">
        <v>87</v>
      </c>
      <c r="AG8" s="3">
        <v>596</v>
      </c>
      <c r="AH8" s="3" t="s">
        <v>116</v>
      </c>
      <c r="AI8" s="3" t="s">
        <v>117</v>
      </c>
      <c r="AJ8" s="3"/>
      <c r="AK8" s="3" t="s">
        <v>118</v>
      </c>
      <c r="AL8" s="3" t="s">
        <v>90</v>
      </c>
      <c r="AM8" s="3" t="s">
        <v>118</v>
      </c>
      <c r="AN8" s="3" t="s">
        <v>119</v>
      </c>
      <c r="AO8" s="3" t="s">
        <v>120</v>
      </c>
      <c r="AP8" s="3" t="s">
        <v>121</v>
      </c>
    </row>
    <row r="9" spans="1:42" s="2" customFormat="1" ht="22.5" customHeight="1">
      <c r="A9" s="3" t="s">
        <v>104</v>
      </c>
      <c r="B9" s="3">
        <v>2011</v>
      </c>
      <c r="C9" s="3" t="s">
        <v>43</v>
      </c>
      <c r="D9" s="3" t="s">
        <v>44</v>
      </c>
      <c r="E9" s="3" t="s">
        <v>45</v>
      </c>
      <c r="F9" s="3" t="s">
        <v>46</v>
      </c>
      <c r="G9" s="3" t="s">
        <v>47</v>
      </c>
      <c r="H9" s="3">
        <v>1</v>
      </c>
      <c r="I9" s="3" t="s">
        <v>122</v>
      </c>
      <c r="J9" s="3" t="s">
        <v>123</v>
      </c>
      <c r="K9" s="3"/>
      <c r="L9" s="3"/>
      <c r="M9" s="3"/>
      <c r="N9" s="3"/>
      <c r="O9" s="3"/>
      <c r="P9" s="3"/>
      <c r="Q9" s="3"/>
      <c r="R9" s="3"/>
      <c r="S9" s="3" t="s">
        <v>124</v>
      </c>
      <c r="T9" s="3"/>
      <c r="U9" s="3"/>
      <c r="V9" s="3"/>
      <c r="W9" s="3"/>
      <c r="X9" s="3"/>
      <c r="Y9" s="3"/>
      <c r="Z9" s="3"/>
      <c r="AA9" s="3"/>
      <c r="AB9" s="3" t="str">
        <f>"1-61692-012-2"</f>
        <v>1-61692-012-2</v>
      </c>
      <c r="AC9" s="3" t="str">
        <f>"978-1-61692-012-8"</f>
        <v>978-1-61692-012-8</v>
      </c>
      <c r="AD9" s="3" t="str">
        <f>"1-61692-013-0"</f>
        <v>1-61692-013-0</v>
      </c>
      <c r="AE9" s="3" t="str">
        <f>"978-1-61692-013-5"</f>
        <v>978-1-61692-013-5</v>
      </c>
      <c r="AF9" s="3" t="s">
        <v>87</v>
      </c>
      <c r="AG9" s="3">
        <v>352</v>
      </c>
      <c r="AH9" s="3" t="s">
        <v>125</v>
      </c>
      <c r="AI9" s="3" t="s">
        <v>126</v>
      </c>
      <c r="AJ9" s="3"/>
      <c r="AK9" s="3" t="s">
        <v>127</v>
      </c>
      <c r="AL9" s="3" t="s">
        <v>127</v>
      </c>
      <c r="AM9" s="3" t="s">
        <v>128</v>
      </c>
      <c r="AN9" s="3" t="s">
        <v>129</v>
      </c>
      <c r="AO9" s="3" t="s">
        <v>130</v>
      </c>
      <c r="AP9" s="3" t="s">
        <v>131</v>
      </c>
    </row>
    <row r="10" spans="1:42" s="2" customFormat="1" ht="22.5" customHeight="1">
      <c r="A10" s="3" t="s">
        <v>104</v>
      </c>
      <c r="B10" s="3">
        <v>2011</v>
      </c>
      <c r="C10" s="3" t="s">
        <v>43</v>
      </c>
      <c r="D10" s="3" t="s">
        <v>44</v>
      </c>
      <c r="E10" s="3" t="s">
        <v>45</v>
      </c>
      <c r="F10" s="3" t="s">
        <v>46</v>
      </c>
      <c r="G10" s="3" t="s">
        <v>47</v>
      </c>
      <c r="H10" s="3">
        <v>1</v>
      </c>
      <c r="I10" s="3" t="s">
        <v>132</v>
      </c>
      <c r="J10" s="3" t="s">
        <v>123</v>
      </c>
      <c r="K10" s="3"/>
      <c r="L10" s="3"/>
      <c r="M10" s="3"/>
      <c r="N10" s="3"/>
      <c r="O10" s="3"/>
      <c r="P10" s="3"/>
      <c r="Q10" s="3"/>
      <c r="R10" s="3"/>
      <c r="S10" s="3" t="s">
        <v>124</v>
      </c>
      <c r="T10" s="3"/>
      <c r="U10" s="3"/>
      <c r="V10" s="3"/>
      <c r="W10" s="3"/>
      <c r="X10" s="3"/>
      <c r="Y10" s="3"/>
      <c r="Z10" s="3"/>
      <c r="AA10" s="3"/>
      <c r="AB10" s="3" t="str">
        <f>"1-61520-847-X"</f>
        <v>1-61520-847-X</v>
      </c>
      <c r="AC10" s="3" t="str">
        <f>"978-1-61520-847-0"</f>
        <v>978-1-61520-847-0</v>
      </c>
      <c r="AD10" s="3" t="str">
        <f>"1-61520-848-8"</f>
        <v>1-61520-848-8</v>
      </c>
      <c r="AE10" s="3" t="str">
        <f>"978-1-61520-848-7"</f>
        <v>978-1-61520-848-7</v>
      </c>
      <c r="AF10" s="3" t="s">
        <v>87</v>
      </c>
      <c r="AG10" s="3">
        <v>994</v>
      </c>
      <c r="AH10" s="3" t="s">
        <v>133</v>
      </c>
      <c r="AI10" s="3" t="s">
        <v>134</v>
      </c>
      <c r="AJ10" s="3"/>
      <c r="AK10" s="3" t="s">
        <v>135</v>
      </c>
      <c r="AL10" s="3" t="s">
        <v>135</v>
      </c>
      <c r="AM10" s="3" t="s">
        <v>128</v>
      </c>
      <c r="AN10" s="3" t="s">
        <v>136</v>
      </c>
      <c r="AO10" s="3" t="s">
        <v>137</v>
      </c>
      <c r="AP10" s="3" t="s">
        <v>138</v>
      </c>
    </row>
    <row r="11" spans="1:42" s="2" customFormat="1" ht="22.5" customHeight="1">
      <c r="A11" s="3" t="s">
        <v>139</v>
      </c>
      <c r="B11" s="3">
        <v>2010</v>
      </c>
      <c r="C11" s="3" t="s">
        <v>43</v>
      </c>
      <c r="D11" s="3" t="s">
        <v>44</v>
      </c>
      <c r="E11" s="3" t="s">
        <v>45</v>
      </c>
      <c r="F11" s="3" t="s">
        <v>46</v>
      </c>
      <c r="G11" s="3" t="s">
        <v>47</v>
      </c>
      <c r="H11" s="3">
        <v>1</v>
      </c>
      <c r="I11" s="3" t="s">
        <v>140</v>
      </c>
      <c r="J11" s="3" t="s">
        <v>141</v>
      </c>
      <c r="K11" s="3" t="s">
        <v>142</v>
      </c>
      <c r="L11" s="3"/>
      <c r="M11" s="3"/>
      <c r="N11" s="3"/>
      <c r="O11" s="3"/>
      <c r="P11" s="3"/>
      <c r="Q11" s="3"/>
      <c r="R11" s="3"/>
      <c r="S11" s="3" t="s">
        <v>143</v>
      </c>
      <c r="T11" s="3" t="s">
        <v>143</v>
      </c>
      <c r="U11" s="3"/>
      <c r="V11" s="3"/>
      <c r="W11" s="3"/>
      <c r="X11" s="3"/>
      <c r="Y11" s="3"/>
      <c r="Z11" s="3"/>
      <c r="AA11" s="3"/>
      <c r="AB11" s="3" t="str">
        <f>"1-61520-975-1"</f>
        <v>1-61520-975-1</v>
      </c>
      <c r="AC11" s="3" t="str">
        <f>"978-1-61520-975-0"</f>
        <v>978-1-61520-975-0</v>
      </c>
      <c r="AD11" s="3" t="str">
        <f>"1-61520-976-X"</f>
        <v>1-61520-976-X</v>
      </c>
      <c r="AE11" s="3" t="str">
        <f>"978-1-61520-976-7"</f>
        <v>978-1-61520-976-7</v>
      </c>
      <c r="AF11" s="3" t="s">
        <v>87</v>
      </c>
      <c r="AG11" s="3">
        <v>592</v>
      </c>
      <c r="AH11" s="3" t="s">
        <v>144</v>
      </c>
      <c r="AI11" s="3" t="s">
        <v>145</v>
      </c>
      <c r="AJ11" s="3"/>
      <c r="AK11" s="3" t="s">
        <v>146</v>
      </c>
      <c r="AL11" s="3" t="s">
        <v>147</v>
      </c>
      <c r="AM11" s="3" t="s">
        <v>128</v>
      </c>
      <c r="AN11" s="3" t="s">
        <v>148</v>
      </c>
      <c r="AO11" s="3" t="s">
        <v>149</v>
      </c>
      <c r="AP11" s="3" t="s">
        <v>150</v>
      </c>
    </row>
    <row r="12" spans="1:42" s="2" customFormat="1" ht="22.5" customHeight="1">
      <c r="A12" s="3" t="s">
        <v>151</v>
      </c>
      <c r="B12" s="3">
        <v>2010</v>
      </c>
      <c r="C12" s="3" t="s">
        <v>43</v>
      </c>
      <c r="D12" s="3" t="s">
        <v>59</v>
      </c>
      <c r="E12" s="3" t="s">
        <v>60</v>
      </c>
      <c r="F12" s="3" t="s">
        <v>73</v>
      </c>
      <c r="G12" s="3" t="s">
        <v>152</v>
      </c>
      <c r="H12" s="3">
        <v>1</v>
      </c>
      <c r="I12" s="3" t="s">
        <v>153</v>
      </c>
      <c r="J12" s="3" t="s">
        <v>154</v>
      </c>
      <c r="K12" s="3"/>
      <c r="L12" s="3"/>
      <c r="M12" s="3"/>
      <c r="N12" s="3"/>
      <c r="O12" s="3"/>
      <c r="P12" s="3"/>
      <c r="Q12" s="3"/>
      <c r="R12" s="3"/>
      <c r="S12" s="3" t="s">
        <v>155</v>
      </c>
      <c r="T12" s="3"/>
      <c r="U12" s="3"/>
      <c r="V12" s="3"/>
      <c r="W12" s="3"/>
      <c r="X12" s="3"/>
      <c r="Y12" s="3"/>
      <c r="Z12" s="3"/>
      <c r="AA12" s="3"/>
      <c r="AB12" s="3" t="str">
        <f>"1-60566-952-0"</f>
        <v>1-60566-952-0</v>
      </c>
      <c r="AC12" s="3" t="str">
        <f>"978-1-60566-952-6"</f>
        <v>978-1-60566-952-6</v>
      </c>
      <c r="AD12" s="3" t="str">
        <f>"1-60566-953-9"</f>
        <v>1-60566-953-9</v>
      </c>
      <c r="AE12" s="3" t="str">
        <f>"978-1-60566-953-3"</f>
        <v>978-1-60566-953-3</v>
      </c>
      <c r="AF12" s="3" t="s">
        <v>87</v>
      </c>
      <c r="AG12" s="3">
        <v>323</v>
      </c>
      <c r="AH12" s="3" t="s">
        <v>156</v>
      </c>
      <c r="AI12" s="3" t="s">
        <v>157</v>
      </c>
      <c r="AJ12" s="3"/>
      <c r="AK12" s="3" t="s">
        <v>158</v>
      </c>
      <c r="AL12" s="3" t="s">
        <v>159</v>
      </c>
      <c r="AM12" s="3" t="s">
        <v>158</v>
      </c>
      <c r="AN12" s="3" t="s">
        <v>87</v>
      </c>
      <c r="AO12" s="3" t="s">
        <v>160</v>
      </c>
      <c r="AP12" s="3" t="s">
        <v>161</v>
      </c>
    </row>
    <row r="13" spans="1:42" s="2" customFormat="1" ht="22.5" customHeight="1">
      <c r="A13" s="3" t="s">
        <v>162</v>
      </c>
      <c r="B13" s="3">
        <v>2009</v>
      </c>
      <c r="C13" s="3" t="s">
        <v>43</v>
      </c>
      <c r="D13" s="3" t="s">
        <v>44</v>
      </c>
      <c r="E13" s="3" t="s">
        <v>45</v>
      </c>
      <c r="F13" s="3" t="s">
        <v>46</v>
      </c>
      <c r="G13" s="3" t="s">
        <v>152</v>
      </c>
      <c r="H13" s="3">
        <v>1</v>
      </c>
      <c r="I13" s="3" t="s">
        <v>163</v>
      </c>
      <c r="J13" s="3" t="s">
        <v>164</v>
      </c>
      <c r="K13" s="3"/>
      <c r="L13" s="3"/>
      <c r="M13" s="3"/>
      <c r="N13" s="3"/>
      <c r="O13" s="3"/>
      <c r="P13" s="3"/>
      <c r="Q13" s="3"/>
      <c r="R13" s="3"/>
      <c r="S13" s="3" t="s">
        <v>165</v>
      </c>
      <c r="T13" s="3"/>
      <c r="U13" s="3"/>
      <c r="V13" s="3"/>
      <c r="W13" s="3"/>
      <c r="X13" s="3"/>
      <c r="Y13" s="3"/>
      <c r="Z13" s="3"/>
      <c r="AA13" s="3"/>
      <c r="AB13" s="3" t="str">
        <f>"1-60566-334-4"</f>
        <v>1-60566-334-4</v>
      </c>
      <c r="AC13" s="3" t="str">
        <f>"978-1-60566-334-0"</f>
        <v>978-1-60566-334-0</v>
      </c>
      <c r="AD13" s="3" t="str">
        <f>"1-60566-335-2"</f>
        <v>1-60566-335-2</v>
      </c>
      <c r="AE13" s="3" t="str">
        <f>"978-1-60566-335-7"</f>
        <v>978-1-60566-335-7</v>
      </c>
      <c r="AF13" s="3" t="s">
        <v>87</v>
      </c>
      <c r="AG13" s="3">
        <v>384</v>
      </c>
      <c r="AH13" s="3" t="s">
        <v>166</v>
      </c>
      <c r="AI13" s="3" t="s">
        <v>167</v>
      </c>
      <c r="AJ13" s="3"/>
      <c r="AK13" s="3" t="s">
        <v>168</v>
      </c>
      <c r="AL13" s="3" t="s">
        <v>169</v>
      </c>
      <c r="AM13" s="3" t="s">
        <v>168</v>
      </c>
      <c r="AN13" s="3" t="s">
        <v>87</v>
      </c>
      <c r="AO13" s="3" t="s">
        <v>170</v>
      </c>
      <c r="AP13" s="3" t="s">
        <v>171</v>
      </c>
    </row>
    <row r="14" spans="1:42" s="2" customFormat="1" ht="22.5" customHeight="1">
      <c r="A14" s="3" t="s">
        <v>172</v>
      </c>
      <c r="B14" s="3">
        <v>2009</v>
      </c>
      <c r="C14" s="3" t="s">
        <v>43</v>
      </c>
      <c r="D14" s="3" t="s">
        <v>59</v>
      </c>
      <c r="E14" s="3" t="s">
        <v>60</v>
      </c>
      <c r="F14" s="3" t="s">
        <v>61</v>
      </c>
      <c r="G14" s="3" t="s">
        <v>47</v>
      </c>
      <c r="H14" s="3">
        <v>1</v>
      </c>
      <c r="I14" s="3" t="s">
        <v>173</v>
      </c>
      <c r="J14" s="3" t="s">
        <v>97</v>
      </c>
      <c r="K14" s="3"/>
      <c r="L14" s="3"/>
      <c r="M14" s="3"/>
      <c r="N14" s="3"/>
      <c r="O14" s="3"/>
      <c r="P14" s="3"/>
      <c r="Q14" s="3"/>
      <c r="R14" s="3"/>
      <c r="S14" s="3" t="s">
        <v>115</v>
      </c>
      <c r="T14" s="3"/>
      <c r="U14" s="3"/>
      <c r="V14" s="3"/>
      <c r="W14" s="3"/>
      <c r="X14" s="3"/>
      <c r="Y14" s="3"/>
      <c r="Z14" s="3"/>
      <c r="AA14" s="3"/>
      <c r="AB14" s="3" t="str">
        <f>"1-60566-210-0"</f>
        <v>1-60566-210-0</v>
      </c>
      <c r="AC14" s="3" t="str">
        <f>"978-1-60566-210-7"</f>
        <v>978-1-60566-210-7</v>
      </c>
      <c r="AD14" s="3" t="str">
        <f>"1-60566-211-9"</f>
        <v>1-60566-211-9</v>
      </c>
      <c r="AE14" s="3" t="str">
        <f>"978-1-60566-211-4"</f>
        <v>978-1-60566-211-4</v>
      </c>
      <c r="AF14" s="3" t="s">
        <v>87</v>
      </c>
      <c r="AG14" s="3">
        <v>414</v>
      </c>
      <c r="AH14" s="3" t="s">
        <v>174</v>
      </c>
      <c r="AI14" s="3" t="s">
        <v>175</v>
      </c>
      <c r="AJ14" s="3"/>
      <c r="AK14" s="3" t="s">
        <v>176</v>
      </c>
      <c r="AL14" s="3" t="s">
        <v>176</v>
      </c>
      <c r="AM14" s="3" t="s">
        <v>177</v>
      </c>
      <c r="AN14" s="3" t="s">
        <v>87</v>
      </c>
      <c r="AO14" s="3" t="s">
        <v>178</v>
      </c>
      <c r="AP14" s="3" t="s">
        <v>179</v>
      </c>
    </row>
    <row r="15" spans="1:42" s="2" customFormat="1" ht="22.5" customHeight="1">
      <c r="A15" s="3" t="s">
        <v>180</v>
      </c>
      <c r="B15" s="3">
        <v>2009</v>
      </c>
      <c r="C15" s="3" t="s">
        <v>43</v>
      </c>
      <c r="D15" s="3" t="s">
        <v>59</v>
      </c>
      <c r="E15" s="3" t="s">
        <v>60</v>
      </c>
      <c r="F15" s="3" t="s">
        <v>73</v>
      </c>
      <c r="G15" s="3" t="s">
        <v>47</v>
      </c>
      <c r="H15" s="3">
        <v>2</v>
      </c>
      <c r="I15" s="3" t="s">
        <v>181</v>
      </c>
      <c r="J15" s="3" t="s">
        <v>154</v>
      </c>
      <c r="K15" s="3" t="s">
        <v>182</v>
      </c>
      <c r="L15" s="3"/>
      <c r="M15" s="3"/>
      <c r="N15" s="3"/>
      <c r="O15" s="3"/>
      <c r="P15" s="3"/>
      <c r="Q15" s="3"/>
      <c r="R15" s="3"/>
      <c r="S15" s="3" t="s">
        <v>155</v>
      </c>
      <c r="T15" s="3" t="s">
        <v>155</v>
      </c>
      <c r="U15" s="3"/>
      <c r="V15" s="3"/>
      <c r="W15" s="3"/>
      <c r="X15" s="3"/>
      <c r="Y15" s="3"/>
      <c r="Z15" s="3"/>
      <c r="AA15" s="3"/>
      <c r="AB15" s="3" t="str">
        <f>"1-60566-022-1"</f>
        <v>1-60566-022-1</v>
      </c>
      <c r="AC15" s="3" t="str">
        <f>"978-1-60566-022-6"</f>
        <v>978-1-60566-022-6</v>
      </c>
      <c r="AD15" s="3" t="str">
        <f>"1-60566-023-X"</f>
        <v>1-60566-023-X</v>
      </c>
      <c r="AE15" s="3" t="str">
        <f>"978-1-60566-023-3"</f>
        <v>978-1-60566-023-3</v>
      </c>
      <c r="AF15" s="3" t="s">
        <v>87</v>
      </c>
      <c r="AG15" s="3">
        <v>1082</v>
      </c>
      <c r="AH15" s="3" t="s">
        <v>183</v>
      </c>
      <c r="AI15" s="3" t="s">
        <v>184</v>
      </c>
      <c r="AJ15" s="3" t="s">
        <v>185</v>
      </c>
      <c r="AK15" s="3" t="s">
        <v>176</v>
      </c>
      <c r="AL15" s="3" t="s">
        <v>186</v>
      </c>
      <c r="AM15" s="3" t="s">
        <v>176</v>
      </c>
      <c r="AN15" s="3" t="s">
        <v>87</v>
      </c>
      <c r="AO15" s="3" t="s">
        <v>187</v>
      </c>
      <c r="AP15" s="3" t="s">
        <v>188</v>
      </c>
    </row>
    <row r="16" spans="1:42" s="2" customFormat="1" ht="22.5" customHeight="1">
      <c r="A16" s="3" t="s">
        <v>189</v>
      </c>
      <c r="B16" s="3">
        <v>2008</v>
      </c>
      <c r="C16" s="3" t="s">
        <v>190</v>
      </c>
      <c r="D16" s="3" t="s">
        <v>59</v>
      </c>
      <c r="E16" s="3" t="s">
        <v>60</v>
      </c>
      <c r="F16" s="3" t="s">
        <v>61</v>
      </c>
      <c r="G16" s="3" t="s">
        <v>47</v>
      </c>
      <c r="H16" s="3">
        <v>1</v>
      </c>
      <c r="I16" s="3" t="s">
        <v>191</v>
      </c>
      <c r="J16" s="3" t="s">
        <v>192</v>
      </c>
      <c r="K16" s="3"/>
      <c r="L16" s="3"/>
      <c r="M16" s="3"/>
      <c r="N16" s="3"/>
      <c r="O16" s="3"/>
      <c r="P16" s="3"/>
      <c r="Q16" s="3"/>
      <c r="R16" s="3"/>
      <c r="S16" s="3" t="s">
        <v>193</v>
      </c>
      <c r="T16" s="3"/>
      <c r="U16" s="3"/>
      <c r="V16" s="3"/>
      <c r="W16" s="3"/>
      <c r="X16" s="3"/>
      <c r="Y16" s="3"/>
      <c r="Z16" s="3"/>
      <c r="AA16" s="3"/>
      <c r="AB16" s="3" t="str">
        <f>"1-59904-804-3"</f>
        <v>1-59904-804-3</v>
      </c>
      <c r="AC16" s="3" t="str">
        <f>"978-1-59904-804-8"</f>
        <v>978-1-59904-804-8</v>
      </c>
      <c r="AD16" s="3" t="str">
        <f>"1-59904-806-X"</f>
        <v>1-59904-806-X</v>
      </c>
      <c r="AE16" s="3" t="str">
        <f>"978-1-59904-806-2"</f>
        <v>978-1-59904-806-2</v>
      </c>
      <c r="AF16" s="3" t="s">
        <v>87</v>
      </c>
      <c r="AG16" s="3">
        <v>356</v>
      </c>
      <c r="AH16" s="3" t="s">
        <v>194</v>
      </c>
      <c r="AI16" s="3"/>
      <c r="AJ16" s="3"/>
      <c r="AK16" s="3" t="s">
        <v>195</v>
      </c>
      <c r="AL16" s="3" t="s">
        <v>196</v>
      </c>
      <c r="AM16" s="3" t="s">
        <v>195</v>
      </c>
      <c r="AN16" s="3" t="s">
        <v>87</v>
      </c>
      <c r="AO16" s="3" t="s">
        <v>197</v>
      </c>
      <c r="AP16" s="3" t="s">
        <v>198</v>
      </c>
    </row>
    <row r="17" spans="1:42" s="2" customFormat="1" ht="22.5" customHeight="1">
      <c r="A17" s="3" t="s">
        <v>199</v>
      </c>
      <c r="B17" s="3">
        <v>2005</v>
      </c>
      <c r="C17" s="3" t="s">
        <v>200</v>
      </c>
      <c r="D17" s="3" t="s">
        <v>59</v>
      </c>
      <c r="E17" s="3" t="s">
        <v>60</v>
      </c>
      <c r="F17" s="3" t="s">
        <v>73</v>
      </c>
      <c r="G17" s="3" t="s">
        <v>47</v>
      </c>
      <c r="H17" s="3">
        <v>1</v>
      </c>
      <c r="I17" s="3" t="s">
        <v>201</v>
      </c>
      <c r="J17" s="3" t="s">
        <v>202</v>
      </c>
      <c r="K17" s="3" t="s">
        <v>203</v>
      </c>
      <c r="L17" s="3"/>
      <c r="M17" s="3"/>
      <c r="N17" s="3"/>
      <c r="O17" s="3"/>
      <c r="P17" s="3"/>
      <c r="Q17" s="3"/>
      <c r="R17" s="3"/>
      <c r="S17" s="3" t="s">
        <v>204</v>
      </c>
      <c r="T17" s="3" t="s">
        <v>204</v>
      </c>
      <c r="U17" s="3"/>
      <c r="V17" s="3"/>
      <c r="W17" s="3"/>
      <c r="X17" s="3"/>
      <c r="Y17" s="3"/>
      <c r="Z17" s="3"/>
      <c r="AA17" s="3"/>
      <c r="AB17" s="3" t="str">
        <f>"1-59140-491-6"</f>
        <v>1-59140-491-6</v>
      </c>
      <c r="AC17" s="3" t="str">
        <f>"978-1-59140-491-0"</f>
        <v>978-1-59140-491-0</v>
      </c>
      <c r="AD17" s="3" t="str">
        <f>"1-59140-493-2"</f>
        <v>1-59140-493-2</v>
      </c>
      <c r="AE17" s="3" t="str">
        <f>"978-1-59140-493-4"</f>
        <v>978-1-59140-493-4</v>
      </c>
      <c r="AF17" s="3" t="s">
        <v>87</v>
      </c>
      <c r="AG17" s="3">
        <v>276</v>
      </c>
      <c r="AH17" s="3" t="s">
        <v>205</v>
      </c>
      <c r="AI17" s="3"/>
      <c r="AJ17" s="3"/>
      <c r="AK17" s="3" t="s">
        <v>195</v>
      </c>
      <c r="AL17" s="3" t="s">
        <v>135</v>
      </c>
      <c r="AM17" s="3" t="s">
        <v>87</v>
      </c>
      <c r="AN17" s="3" t="s">
        <v>87</v>
      </c>
      <c r="AO17" s="3" t="s">
        <v>206</v>
      </c>
      <c r="AP17" s="3" t="s">
        <v>207</v>
      </c>
    </row>
    <row r="18" spans="1:42" s="2" customFormat="1" ht="22.5" customHeight="1">
      <c r="A18" s="3" t="s">
        <v>208</v>
      </c>
      <c r="B18" s="3">
        <v>2005</v>
      </c>
      <c r="C18" s="3" t="s">
        <v>200</v>
      </c>
      <c r="D18" s="3" t="s">
        <v>209</v>
      </c>
      <c r="E18" s="3" t="s">
        <v>210</v>
      </c>
      <c r="F18" s="3" t="s">
        <v>73</v>
      </c>
      <c r="G18" s="3" t="s">
        <v>47</v>
      </c>
      <c r="H18" s="3">
        <v>1</v>
      </c>
      <c r="I18" s="3" t="s">
        <v>211</v>
      </c>
      <c r="J18" s="3" t="s">
        <v>212</v>
      </c>
      <c r="K18" s="3" t="s">
        <v>213</v>
      </c>
      <c r="L18" s="3"/>
      <c r="M18" s="3"/>
      <c r="N18" s="3"/>
      <c r="O18" s="3"/>
      <c r="P18" s="3"/>
      <c r="Q18" s="3"/>
      <c r="R18" s="3"/>
      <c r="S18" s="3" t="s">
        <v>214</v>
      </c>
      <c r="T18" s="3" t="s">
        <v>215</v>
      </c>
      <c r="U18" s="3"/>
      <c r="V18" s="3"/>
      <c r="W18" s="3"/>
      <c r="X18" s="3"/>
      <c r="Y18" s="3"/>
      <c r="Z18" s="3"/>
      <c r="AA18" s="3"/>
      <c r="AB18" s="3" t="str">
        <f>"1-59140-576-9"</f>
        <v>1-59140-576-9</v>
      </c>
      <c r="AC18" s="3" t="str">
        <f>"978-1-59140-576-4"</f>
        <v>978-1-59140-576-4</v>
      </c>
      <c r="AD18" s="3" t="str">
        <f>"1-59140-578-5"</f>
        <v>1-59140-578-5</v>
      </c>
      <c r="AE18" s="3" t="str">
        <f>"978-1-59140-578-8"</f>
        <v>978-1-59140-578-8</v>
      </c>
      <c r="AF18" s="3" t="s">
        <v>87</v>
      </c>
      <c r="AG18" s="3">
        <v>302</v>
      </c>
      <c r="AH18" s="3" t="s">
        <v>216</v>
      </c>
      <c r="AI18" s="3"/>
      <c r="AJ18" s="3"/>
      <c r="AK18" s="3" t="s">
        <v>217</v>
      </c>
      <c r="AL18" s="3" t="s">
        <v>217</v>
      </c>
      <c r="AM18" s="3" t="s">
        <v>218</v>
      </c>
      <c r="AN18" s="3" t="s">
        <v>87</v>
      </c>
      <c r="AO18" s="3" t="s">
        <v>219</v>
      </c>
      <c r="AP18" s="3" t="s">
        <v>220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Title-List-Privacy-and-Protecti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2014-03-23T23:54:48Z</dcterms:created>
  <dcterms:modified xsi:type="dcterms:W3CDTF">2014-03-23T23:54:49Z</dcterms:modified>
</cp:coreProperties>
</file>