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15" windowWidth="28515" windowHeight="12555"/>
  </bookViews>
  <sheets>
    <sheet name="Title-List-Online-Tourism-and-D" sheetId="1" r:id="rId1"/>
  </sheets>
  <calcPr calcId="125725"/>
</workbook>
</file>

<file path=xl/calcChain.xml><?xml version="1.0" encoding="utf-8"?>
<calcChain xmlns="http://schemas.openxmlformats.org/spreadsheetml/2006/main">
  <c r="AE14" i="1"/>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<sst xmlns="http://schemas.openxmlformats.org/spreadsheetml/2006/main" count="304" uniqueCount="218">
  <si>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</si>
  <si>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</si>
  <si>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</si>
  <si>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</si>
  <si>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</si>
  <si>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</si>
  <si>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</si>
  <si>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</si>
  <si>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</si>
  <si>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</si>
  <si>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</si>
  <si>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</si>
  <si>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</si>
  <si>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</si>
  <si>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</si>
  <si>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</si>
  <si>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</si>
  <si>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</si>
  <si>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</si>
  <si>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</si>
  <si>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</si>
  <si>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</si>
  <si>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</si>
  <si>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</si>
  <si>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</si>
  <si>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</si>
  <si>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</si>
  <si>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</si>
  <si>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</si>
  <si>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</si>
  <si>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</si>
  <si>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</si>
  <si>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</si>
  <si>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</si>
  <si>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</si>
  <si>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</si>
  <si>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</si>
  <si>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</si>
  <si>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</si>
  <si>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</si>
  <si>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</si>
  <si>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</si>
  <si>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09/30/2011</t>
  </si>
  <si>
    <t>Information Science Reference</t>
  </si>
  <si>
    <t>Social Science</t>
  </si>
  <si>
    <t>Human Aspects of Technology</t>
  </si>
  <si>
    <t>Digital Divide &amp; Developing Countries</t>
  </si>
  <si>
    <t>Edited</t>
  </si>
  <si>
    <t>Cases on Developing Countries and ICT Integration: Rural Community Development</t>
  </si>
  <si>
    <t>Rebecca Nthogo Lekoko</t>
  </si>
  <si>
    <t>Ladislaus M. Semali</t>
  </si>
  <si>
    <t>University of Botswana, Gaborone, Botswana</t>
  </si>
  <si>
    <t>Pennsylvania State University, USA</t>
  </si>
  <si>
    <t>N/A</t>
  </si>
  <si>
    <t>ICTs have the potential to make a huge impact on developing countries. Not only can ICTs be used to integrate rural communities into wider economic and social development, but digital technologies can also be used to enhance and preserve the knowledge and culture of rural communities.Cases on Developing Countries and ICT Integration: Rural Community Development pools together experts’ experiences on ICT integration in rural community development within the context of developing countries. The technology they used is described, analyzed, and synthesized in order to offer solutions for successful application. This premier reference source is ideal for community development workers, social workers, scholars, researchers, and policy makers interested in ICTs for community development.</t>
  </si>
  <si>
    <t>Applications of ICTs; Economic Empowerment and Poverty Alleviation; Human Capital through ICTs; ICT Policies; Information Societies; Literacy and ICTs; Small Scale Enterprises; Social and Community Informatics; Tourism and ICTs; Tribal Digital Villages;</t>
  </si>
  <si>
    <t>SOC042000</t>
  </si>
  <si>
    <t>POL033000</t>
  </si>
  <si>
    <t>1QFG</t>
  </si>
  <si>
    <t>http://services.igi-global.com/resolvedoi/resolve.aspx?doi=10.4018/978-1-60960-117-1</t>
  </si>
  <si>
    <t>http://www.igi-global.com/book/cases-developing-countries-ict-integration/46013</t>
  </si>
  <si>
    <t>04/30/2011</t>
  </si>
  <si>
    <t>Engineering Science Reference</t>
  </si>
  <si>
    <t>Engineering</t>
  </si>
  <si>
    <t>Aerospace Engineering</t>
  </si>
  <si>
    <t>Authored</t>
  </si>
  <si>
    <t>Space-Based Technologies and Commercialized Development: Economic Implications and Benefits</t>
  </si>
  <si>
    <t>Stella Tkatchova</t>
  </si>
  <si>
    <t>TUDelft University, The Netherlands</t>
  </si>
  <si>
    <t>A new era of space-based technology and interplanetary exploration will produce cost-effective solutions and innovative technologies to fulfill current societal needs.Space-Based Technologies and Commercialized Development: Economic Implications and Benefits introduces the concept of space-based technology commercialization and offers a first-time analysis of plausible opportunities. This essential reference examines the overall marketability of tourism in outer space, including business case studies on celestial solar power and space debris that demonstrate the potential of cosmic technologies in the context of interplanetary business.</t>
  </si>
  <si>
    <t>Benefits of space economics; Commercialization of interplanetary spacecraft technology; Competitiveness in the space industry; Emerging markets and applications; Market trends in the space industry; Space exploration concepts; Space solar power; Space technology commercialization; Space tourism;</t>
  </si>
  <si>
    <t>COM032000</t>
  </si>
  <si>
    <t>COM060090</t>
  </si>
  <si>
    <t>KC</t>
  </si>
  <si>
    <t>http://services.igi-global.com/resolvedoi/resolve.aspx?doi=10.4018/978-1-60960-105-8</t>
  </si>
  <si>
    <t>http://www.igi-global.com/book/space-based-technologies-commercialized-development/45612</t>
  </si>
  <si>
    <t>11/30/2010</t>
  </si>
  <si>
    <t>Handbook of Research on Technologies and Cultural Heritage: Applications and Environments</t>
  </si>
  <si>
    <t>Georgios Styliaras</t>
  </si>
  <si>
    <t>Dimitrios Koukopoulos</t>
  </si>
  <si>
    <t>Fotis Lazarinis</t>
  </si>
  <si>
    <t>University of Ioannina, Greece</t>
  </si>
  <si>
    <t>Now more than ever, cultural environments, in all their forms, can profit from information and communication technologies in order to support their two main aims: content organization and dissemination.Handbook of Research on Technologies and Cultural Heritage: Applications and Environments covers the many important uses information communication technology in enhancing the experience at cultural environments. From museums, to archaeological sites, to festivals and artistic events to even government institutions and public buildings, information communication technology is revolutionizing the way the public participates at and with these cultural sites, and this reference source provides both a thorough exploration of this revolution and springboard for future discoveries.</t>
  </si>
  <si>
    <t>Adaptivity, accessibility and personalization of online systems; Approaches for the effective promotion of culture; Commercial and tourist exploitation of cultural heritage and modern art products; Country specific problems in promoting cultural heritage through the Web; Cultural heritage software applications; Designing and developing information systems for culture; Frameworks and methodologies for the development of cultural information systems; Hardware and mobile technologies in museum educational applications; Security issues in the presentation and distribution of cultural information; Stability and trust in the distribution of multimedia content through networks and distributed systems;</t>
  </si>
  <si>
    <t>EDU000000</t>
  </si>
  <si>
    <t>EDU024000</t>
  </si>
  <si>
    <t>EDU041000</t>
  </si>
  <si>
    <t>JNQ</t>
  </si>
  <si>
    <t>http://services.igi-global.com/resolvedoi/resolve.aspx?doi=10.4018/978-1-60960-044-0</t>
  </si>
  <si>
    <t>http://www.igi-global.com/book/handbook-research-technologies-cultural-heritage/41892</t>
  </si>
  <si>
    <t>Business and Management</t>
  </si>
  <si>
    <t>Hospitality, Travel, and Tourism Management</t>
  </si>
  <si>
    <t>Hospitality, Travel &amp; Tourism Management</t>
  </si>
  <si>
    <t>Digital Culture and E-Tourism: Technologies, Applications and Management Approaches</t>
  </si>
  <si>
    <t>Miltiadis Lytras</t>
  </si>
  <si>
    <t>Patricia Ordóñez de Pablos</t>
  </si>
  <si>
    <t>Ernesto Damiani</t>
  </si>
  <si>
    <t>Lily Diaz</t>
  </si>
  <si>
    <t>University of Patras, Greece</t>
  </si>
  <si>
    <t>Universidad de Oviedo, Spain</t>
  </si>
  <si>
    <t>University of Milan, Italy</t>
  </si>
  <si>
    <t>Aalto University, Finland</t>
  </si>
  <si>
    <t>In the digital world of the knowledge society, developing the infrastructures required to provide citizens with access to cultural content and tourism services demands a multi-fold analysis of social, business, and technological factors.Digital Culture and E-Tourism: Technologies, Applications and Management Approaches presents integrated approaches to culture and tourism, emphasizing content, context and multiple dynamic views of interactions. Covering applications of such technologies as broadband networks, Web 2.0, open source software and semantic knowledge portals, this text is a valuable resource for students, researchers and contributors to the cultivation of a regional and global vision for the management of cultural content and tourism.</t>
  </si>
  <si>
    <t>Creating Digital Heritage content; Development Strategies for Tourism and Cultural Industry; Innovating digital user experiences for leisure; Internet in marketing strategy; Managing Tourism Complexity; Semantic Web for Cultural Heritage; Social Network Sites and Digital Culture; Tourism Network Systems and ICT applications; Web of data and the tourism industry;</t>
  </si>
  <si>
    <t>BUS081000</t>
  </si>
  <si>
    <t>BUS082000</t>
  </si>
  <si>
    <t>COM039000</t>
  </si>
  <si>
    <t>KNSG</t>
  </si>
  <si>
    <t>http://services.igi-global.com/resolvedoi/resolve.aspx?doi=10.4018/978-1-61520-867-8</t>
  </si>
  <si>
    <t>http://www.igi-global.com/book/digital-culture-tourism/45944</t>
  </si>
  <si>
    <t>08/31/2010</t>
  </si>
  <si>
    <t>Business Science Reference</t>
  </si>
  <si>
    <t>E-Commerce</t>
  </si>
  <si>
    <t>Consumer Management</t>
  </si>
  <si>
    <t>Virtual Worlds and E-Commerce: Technologies and Applications for Building Customer Relationships</t>
  </si>
  <si>
    <t>Barbara Ciaramitaro</t>
  </si>
  <si>
    <t>Ferris State University, USA</t>
  </si>
  <si>
    <t>With the rise of the collaborative Web 2.0 technologies, the face of e-commerce has evolved from a static presentation of products and services to an interactive participatory relationship with customers.Virtual Worlds and E-Commerce: Technologies and Applications for Building Customer Relationships presents various opinions, judgments, and ideas on how the use of digitally created worlds is changing the face of e-commerce and extending the use of internet technologies to create a more immersive experience for customers. Containing current research on various aspects of the use of virtual worlds, this book includes a discussion of the elements of virtual worlds; the evolution of e-commerce to virtual commerce (v-commerce); the convergence of online games and virtual worlds; current examples of virtual worlds in use by various businesses, the military, and educational institutions; the economics of virtual worlds: discussions on legal, security and technological issues facing virtual worlds; a review of some human factor issues in virtual worlds; and the future of virtual worlds and e-commerce.</t>
  </si>
  <si>
    <t>3D3C Real Virtual Worlds; Business in Virtual Environments; Online Gaming and E-Commerce; Security and Privacy Concerns of Virtual Worlds; Spatial Knowledge Acquisition; Standards for E-Commerce in Virtual Worlds; V-Commerce; Virtual Education; Virtual Market Economies; Virtual Worlds in the Military;</t>
  </si>
  <si>
    <t>BUS018000</t>
  </si>
  <si>
    <t>BUS090000</t>
  </si>
  <si>
    <t>COM057000</t>
  </si>
  <si>
    <t>TB</t>
  </si>
  <si>
    <t>http://services.igi-global.com/resolvedoi/resolve.aspx?doi=10.4018/978-1-61692-808-7</t>
  </si>
  <si>
    <t>http://www.igi-global.com/book/virtual-worlds-commerce/41756</t>
  </si>
  <si>
    <t>09/30/2009</t>
  </si>
  <si>
    <t>Tourism Informatics: Visual Travel Recommender Systems, Social Communities, and User Interface Design</t>
  </si>
  <si>
    <t>Nalin Sharda</t>
  </si>
  <si>
    <t>Victoria University, Australia</t>
  </si>
  <si>
    <t>Tourism is a multi-billion dollar international industry and also one of the biggest users of Web technologies, constantly adopting innovative ideas to enhance its market penetration. Tourism Informatics: Visual Travel Recommender Systems, Social Communities and User Interface Design provides cohesive coverage of cutting-edge e-tourism systems and directions for future research and development. A defining body of research, this innovative collection provides academicians, researchers, and practitioners with a better understanding of this expanding industry.</t>
  </si>
  <si>
    <t>Conversational recommender systems; Knowledge-based travel advisor systems; Map-based interface; Model-based user interface generation; Multi-agent truth maintenance; Semantic user model inferences; Social networking for generating travel ideas; Tourism recommender system; Virtual Reality Systems; Web 2.0 tourism sites;</t>
  </si>
  <si>
    <t>COM021040</t>
  </si>
  <si>
    <t>COM021030</t>
  </si>
  <si>
    <t>http://services.igi-global.com/resolvedoi/resolve.aspx?doi=10.4018/978-1-60566-818-5</t>
  </si>
  <si>
    <t>http://www.igi-global.com/book/tourism-informatics-visual-travel-recommender/1004</t>
  </si>
  <si>
    <t>03/31/2009</t>
  </si>
  <si>
    <t>Proliferation of the Internet Economy: E-Commerce for Global Adoption, Resistance, and Cultural Evolution</t>
  </si>
  <si>
    <t>Mahmud Akhter Shareef</t>
  </si>
  <si>
    <t>Yogesh K. Dwivedi</t>
  </si>
  <si>
    <t>Michael D. Williams</t>
  </si>
  <si>
    <t>Nitish Singh</t>
  </si>
  <si>
    <t>Carleton University, Canada</t>
  </si>
  <si>
    <t>Swansea University, UK</t>
  </si>
  <si>
    <t>Boeing Institute of Internatonal Business, St. Louis University, USA</t>
  </si>
  <si>
    <t>The explosive expansion of the Internet has led to dramatic shifts in the methodology of conducting business, allowing for instantaneous communication and activities.Proliferation of the Internet Economy: E-Commerce for Global Adoption, Resistance, and Cultural Evolution provides deep insight into the globalization of e-commerce and the minimization of the digital divide between developed and developing countries. This book specifically addresses and explains the adoption and proliferation of global e-commerce.</t>
  </si>
  <si>
    <t>Concepts of e-commerce; Cross-cultural analysis of e-commerce; Cultural adaptation; Diffusion of e-commerce in developing countries; E-business and strategic advantage; E-commerce adoption; E-commerce diffusion; E-commerce for global consumers; Effect of proliferation; Resistance of Internet economy;</t>
  </si>
  <si>
    <t>EDU039000</t>
  </si>
  <si>
    <t>http://services.igi-global.com/resolvedoi/resolve.aspx?doi=10.4018/978-1-60566-412-5</t>
  </si>
  <si>
    <t>http://www.igi-global.com/book/proliferation-internet-economy/850</t>
  </si>
  <si>
    <t>02/28/2009</t>
  </si>
  <si>
    <t>Information Communication Technologies and City Marketing: Digital Opportunities for Cities Around the World</t>
  </si>
  <si>
    <t>Mila Gascó-Hernandez</t>
  </si>
  <si>
    <t>Teresa Torres-Coronas</t>
  </si>
  <si>
    <t>Pompeu Fabra University and Estratic, Spain</t>
  </si>
  <si>
    <t>Universitat Rovira i Virgili, Spain</t>
  </si>
  <si>
    <t>Important investments of the past several years have greatly contributed to the study of city marketing. Nevertheless, there is still an important tool brought about by the new era which remains unexplored; the new information and communication technologies -- in particular, the Internet.Information Communication Technologies and City Marketing: Digital Opportunities for Cities Around the World promotes understanding of how ICTs contribute to the development of city marketing strategies to enhance local socio-economic development. Covering central topics such as city branding, export promotion, and industry marketing, this comprehensive book provides academicians, marketers, and city officials with an in-depth look into effective marketing initiatives for city development.</t>
  </si>
  <si>
    <t>City branding; City development; City global management; City marketing initiatives; Digital tourism marketing; Effective ICT infrastructure; Export promotion; Global communication and competitiveness; Industry marketing; Information Communication Technologies; Integrated marketing communication strategy; Internet marketing; Mobile commerce techniques; Strategic technology planning; Techno-global economy; Tourism Web sites; Web site communication;</t>
  </si>
  <si>
    <t>BUS033050</t>
  </si>
  <si>
    <t>BUS090010</t>
  </si>
  <si>
    <t>COM060040</t>
  </si>
  <si>
    <t>http://services.igi-global.com/resolvedoi/resolve.aspx?doi=10.4018/978-1-60566-134-6</t>
  </si>
  <si>
    <t>http://www.igi-global.com/book/information-communication-technologies-city-marketing/550</t>
  </si>
  <si>
    <t>10/31/2008</t>
  </si>
  <si>
    <t>Emerging Markets and E-Commerce in Developing Economies</t>
  </si>
  <si>
    <t>Kamel Rouibah</t>
  </si>
  <si>
    <t>Omar E. M. Khalil</t>
  </si>
  <si>
    <t>Aboul Ella Hassanien</t>
  </si>
  <si>
    <t>Kuwait University, Kuwait</t>
  </si>
  <si>
    <t>Cairo University, Egypt</t>
  </si>
  <si>
    <t>High Internet penetration in regions such as North America, Australia, and Europe, has proven the World Wide Web as an important medium for e-commerce transaction. Despite the soaring adoption statistics for those already developed societies, diffusion rates still remain low for the less developed countries, with e-commerce in its infancy.Emerging Markets and E-Commerce in Developing Economies enhances understanding of e-commerce models and practices in less developed countries, and extends the growing literature on e-commerce. An essential addition to worldwide library collections in technology, commerce, social sciences, and related fields, this essential contribution expands the body of knowledge in the field with relevant theoretical foundations, methodologies, and frameworks, to the benefit of the international academic, research, governmental, and industrial communities.</t>
  </si>
  <si>
    <t>B2B organizational guidelines; Cultural interpretation of e-commerce; E-commerce development; E-commerce in developing economies; E-Governance; Electronic commerce reality; Electronic procurement; Information technology infrastructure; Mobile-commerce intention; Perceptions and attitudes of e-commerce; Web design strategies;</t>
  </si>
  <si>
    <t>http://services.igi-global.com/resolvedoi/resolve.aspx?doi=10.4018/978-1-60566-100-1</t>
  </si>
  <si>
    <t>http://www.igi-global.com/book/emerging-markets-commerce-developing-economies/334</t>
  </si>
  <si>
    <t>01/31/2008</t>
  </si>
  <si>
    <t>Computer Science and Information Technology</t>
  </si>
  <si>
    <t>Global Information Technology</t>
  </si>
  <si>
    <t>Handbook of Research on Global Information Technology Management in the Digital Economy</t>
  </si>
  <si>
    <t>Mahesh S. Raisinghani</t>
  </si>
  <si>
    <t>Texas Woman's University, USA</t>
  </si>
  <si>
    <t>Today's enterprises are increasingly going global by becoming more distributed, leveraging resource bases in all parts of the world. Whether through offshore relationships, global support or application development programs, or linking disparate parts of organizations, enterprises are reducing costs by managing applications centrally, boosting security, and assuring network uptime.The Handbook of Research on Global Information Technology Management in the Digital Economy provides comprehensive coverage and definitions of the most important issues, concepts, trends and technologies in the field of the emerging sub-discipline of global information technology management, covering topics such as the technical platform for global IS applications, information systems projects spanning cultures, managing information technology in multidomestic/ international/global/transnational corporations, and global information technology systems and socioeconomic development in developing countries. With 25 authoratative contributions from 34 of the world's leading experts, this publication is a must-have for academic and research libraries.</t>
  </si>
  <si>
    <t>Advances in global Web communications; Cultural influences on information technology; E-Commerce; Global consumer and business practices and interactions; Global enterprise systems; Global impact of e-commerce connectivity; Global information technology diffusion and infrastructure; Impact of information technology on socioeconomic development; Implications of global-range technology applications; Information Technology in Developing Countries; Managing information technology in multi/transnational corporations; Security, Integrity, Privacy, and Policy Issues;</t>
  </si>
  <si>
    <t>25 authoritative contributions by 34 of the world’s leading experts in global information technology Comprehensive coverage of each specific topic, highlighting recent trends and describing the latest advances in the field Hundreds references to existing literature and research on global IT Numerous key terms with detailed definitions Organized by topic and indexed, making it a convenient method of reference for all IT/IS scholars and professionals Cross-referencing of key terms, figures, and information pertinent to global information technology</t>
  </si>
  <si>
    <t>COM070000</t>
  </si>
  <si>
    <t>http://services.igi-global.com/resolvedoi/resolve.aspx?doi=10.4018/978-1-59904-875-8</t>
  </si>
  <si>
    <t>http://www.igi-global.com/book/handbook-research-global-information-technology/472</t>
  </si>
  <si>
    <t>07/31/2007</t>
  </si>
  <si>
    <t>Accounting and Finance</t>
  </si>
  <si>
    <t>Commerce in Space: Infrastructures, Technologies, and Applications</t>
  </si>
  <si>
    <t>Phillip Olla</t>
  </si>
  <si>
    <t>Madonna University, USA</t>
  </si>
  <si>
    <t>Over the next decade, significant technological advancements and policy implementations are planned to each of the five space infrastructures, (telecommunication, positioning and navigation, broadcasting, earth observation, and tourism) creating new opportunities for information technology. Commerce in Space: Infrastructures, Technologies and Applications compiles an authoritative body of research on the expanding role of earth observation satellite initiatives and their application to such capabilities as mobile broadband, Internet, and mobile communication connectivity. A must-have reference work for any library, this book provides a comprehensive review of how space technology can influence the future of information technology architecture across multiple domains such as health, education, logistics, business decision making, and communication.</t>
  </si>
  <si>
    <t>Challenges in Knowledge Management; Commerce in Space; Commercialization of Space Technology; Cospas-Sarsat Satellite System for Search and Rescue; Digital Bridges; Disaster Monitoring, Mitigation and Damage Assessment; Effective Water Management; Era of Nanosatellites; Ethical Approach to Commercial Space Activities; European Space Policy; Extraterrestrial Space Regimes; Global Navigation Satellite Systems and Services; Multilateral Environmental Agreements; Natural Resource Management; Satellite Earth Observation; Satellite Internet; Space Development and the Visual Arts; Space Elevator; Space tourism;</t>
  </si>
  <si>
    <t>http://services.igi-global.com/resolvedoi/resolve.aspx?doi=10.4018/978-1-59904-624-2</t>
  </si>
  <si>
    <t>http://www.igi-global.com/book/commerce-space-infrastructures-technologies-applications/168</t>
  </si>
  <si>
    <t>02/28/2007</t>
  </si>
  <si>
    <t>Idea Group Publishing</t>
  </si>
  <si>
    <t>Information and Communication Technologies in Support of the Tourism Industry</t>
  </si>
  <si>
    <t>Wayne Pease</t>
  </si>
  <si>
    <t>Michelle Rowe</t>
  </si>
  <si>
    <t>Malcolm Cooper</t>
  </si>
  <si>
    <t>University of Southern Queensland, Australia</t>
  </si>
  <si>
    <t>Ritsumeikan Asia Pacific University, Japan</t>
  </si>
  <si>
    <t>Tourism is one of the leading industries worldwide. The magnitude of growth in tourism will bring both opportunities and problems to source and destination markets in years to come, especially in the internal and external exchange of information in the industry. Information and Communication Technologies in Support of the Tourism Industry examines the process of transformation as it relates to the tourism industry, and the changes to that industry from modern electronic communications. Information and Communication Technologies in Support of the Tourism Industry covers not only geographically supportive technologies in communication, but also in terms of culture, economics, marketing, social, and regional issues. In-depth analyses range from the use of the Internet to supply information to the emerging patterns of tourist decision making and investments.</t>
  </si>
  <si>
    <t>COM000000</t>
  </si>
  <si>
    <t>http://services.igi-global.com/resolvedoi/resolve.aspx?doi=10.4018/978-1-59904-159-9</t>
  </si>
  <si>
    <t>http://www.igi-global.com/book/information-communication-technologies-support-tourism/546</t>
  </si>
  <si>
    <t>07/31/2004</t>
  </si>
  <si>
    <t>Economics and Economic Theory</t>
  </si>
  <si>
    <t>Digital Economy: Impacts, Influences and Challenges</t>
  </si>
  <si>
    <t>Harbhajan Kehal</t>
  </si>
  <si>
    <t>Varinder Singh</t>
  </si>
  <si>
    <t>University of Western Sydney, Australia</t>
  </si>
  <si>
    <t>IT Consultant, Australia</t>
  </si>
  <si>
    <t>Digital Economy: Impacts, Influences and Challenges provides information about the socioeconomic aspects of the Digital Economy. This set of 18 essays covers the effects of Digital Economy on business transactions, technology and culture, as well as on education. It also covers various aspects of global production, trade, and investment and the effects of Internet. The chapters review best practices from concept to development, through implementation and evaluation. This book is one of the few books that looks at the digital economy from a socio economic angle, offering perspectives from scholars and practitioners of digital economics around the world.</t>
  </si>
  <si>
    <t>COM023000</t>
  </si>
  <si>
    <t>EDU029000</t>
  </si>
  <si>
    <t>http://services.igi-global.com/resolvedoi/resolve.aspx?doi=10.4018/978-1-59140-363-0</t>
  </si>
  <si>
    <t>http://www.igi-global.com/book/digital-economy-impacts-influences-challenges/269</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</si>
</sst>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4"/>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2012</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"1-60960-117-3"</f>
        <v>1-60960-117-3</v>
      </c>
      <c r="AC2" s="3" t="str">
        <f>"978-1-60960-117-1"</f>
        <v>978-1-60960-117-1</v>
      </c>
      <c r="AD2" s="3" t="str">
        <f>"1-60960-119-X"</f>
        <v>1-60960-119-X</v>
      </c>
      <c r="AE2" s="3" t="str">
        <f>"978-1-60960-119-5"</f>
        <v>978-1-60960-119-5</v>
      </c>
      <c r="AF2" s="3" t="s">
        <v>53</v>
      </c>
      <c r="AG2" s="3">
        <v>260</v>
      </c>
      <c r="AH2" s="3" t="s">
        <v>54</v>
      </c>
      <c r="AI2" s="3" t="s">
        <v>55</v>
      </c>
      <c r="AJ2" s="3"/>
      <c r="AK2" s="3" t="s">
        <v>56</v>
      </c>
      <c r="AL2" s="3" t="s">
        <v>57</v>
      </c>
      <c r="AM2" s="3" t="s">
        <v>56</v>
      </c>
      <c r="AN2" s="3" t="s">
        <v>58</v>
      </c>
      <c r="AO2" s="3" t="s">
        <v>59</v>
      </c>
      <c r="AP2" s="3" t="s">
        <v>60</v>
      </c>
    </row>
    <row r="3" spans="1:42" s="2" customFormat="1" ht="22.5" customHeight="1">
      <c r="A3" s="3" t="s">
        <v>61</v>
      </c>
      <c r="B3" s="3">
        <v>2011</v>
      </c>
      <c r="C3" s="3" t="s">
        <v>62</v>
      </c>
      <c r="D3" s="3" t="s">
        <v>63</v>
      </c>
      <c r="E3" s="3" t="s">
        <v>64</v>
      </c>
      <c r="F3" s="3" t="s">
        <v>64</v>
      </c>
      <c r="G3" s="3" t="s">
        <v>65</v>
      </c>
      <c r="H3" s="3">
        <v>1</v>
      </c>
      <c r="I3" s="3" t="s">
        <v>66</v>
      </c>
      <c r="J3" s="3" t="s">
        <v>67</v>
      </c>
      <c r="K3" s="3"/>
      <c r="L3" s="3"/>
      <c r="M3" s="3"/>
      <c r="N3" s="3"/>
      <c r="O3" s="3"/>
      <c r="P3" s="3"/>
      <c r="Q3" s="3"/>
      <c r="R3" s="3"/>
      <c r="S3" s="3" t="s">
        <v>68</v>
      </c>
      <c r="T3" s="3"/>
      <c r="U3" s="3"/>
      <c r="V3" s="3"/>
      <c r="W3" s="3"/>
      <c r="X3" s="3"/>
      <c r="Y3" s="3"/>
      <c r="Z3" s="3"/>
      <c r="AA3" s="3"/>
      <c r="AB3" s="3" t="str">
        <f>"1-60960-105-X"</f>
        <v>1-60960-105-X</v>
      </c>
      <c r="AC3" s="3" t="str">
        <f>"978-1-60960-105-8"</f>
        <v>978-1-60960-105-8</v>
      </c>
      <c r="AD3" s="3" t="str">
        <f>"1-60960-107-6"</f>
        <v>1-60960-107-6</v>
      </c>
      <c r="AE3" s="3" t="str">
        <f>"978-1-60960-107-2"</f>
        <v>978-1-60960-107-2</v>
      </c>
      <c r="AF3" s="3" t="s">
        <v>53</v>
      </c>
      <c r="AG3" s="3">
        <v>286</v>
      </c>
      <c r="AH3" s="3" t="s">
        <v>69</v>
      </c>
      <c r="AI3" s="3" t="s">
        <v>70</v>
      </c>
      <c r="AJ3" s="3"/>
      <c r="AK3" s="3" t="s">
        <v>71</v>
      </c>
      <c r="AL3" s="3" t="s">
        <v>71</v>
      </c>
      <c r="AM3" s="3" t="s">
        <v>72</v>
      </c>
      <c r="AN3" s="3" t="s">
        <v>73</v>
      </c>
      <c r="AO3" s="3" t="s">
        <v>74</v>
      </c>
      <c r="AP3" s="3" t="s">
        <v>75</v>
      </c>
    </row>
    <row r="4" spans="1:42" s="2" customFormat="1" ht="22.5" customHeight="1">
      <c r="A4" s="3" t="s">
        <v>76</v>
      </c>
      <c r="B4" s="3">
        <v>2011</v>
      </c>
      <c r="C4" s="3" t="s">
        <v>43</v>
      </c>
      <c r="D4" s="3" t="s">
        <v>44</v>
      </c>
      <c r="E4" s="3" t="s">
        <v>45</v>
      </c>
      <c r="F4" s="3" t="s">
        <v>45</v>
      </c>
      <c r="G4" s="3" t="s">
        <v>47</v>
      </c>
      <c r="H4" s="3">
        <v>1</v>
      </c>
      <c r="I4" s="3" t="s">
        <v>77</v>
      </c>
      <c r="J4" s="3" t="s">
        <v>78</v>
      </c>
      <c r="K4" s="3" t="s">
        <v>79</v>
      </c>
      <c r="L4" s="3" t="s">
        <v>80</v>
      </c>
      <c r="M4" s="3"/>
      <c r="N4" s="3"/>
      <c r="O4" s="3"/>
      <c r="P4" s="3"/>
      <c r="Q4" s="3"/>
      <c r="R4" s="3"/>
      <c r="S4" s="3" t="s">
        <v>81</v>
      </c>
      <c r="T4" s="3" t="s">
        <v>81</v>
      </c>
      <c r="U4" s="3" t="s">
        <v>81</v>
      </c>
      <c r="V4" s="3"/>
      <c r="W4" s="3"/>
      <c r="X4" s="3"/>
      <c r="Y4" s="3"/>
      <c r="Z4" s="3"/>
      <c r="AA4" s="3"/>
      <c r="AB4" s="3" t="str">
        <f>"1-60960-044-4"</f>
        <v>1-60960-044-4</v>
      </c>
      <c r="AC4" s="3" t="str">
        <f>"978-1-60960-044-0"</f>
        <v>978-1-60960-044-0</v>
      </c>
      <c r="AD4" s="3" t="str">
        <f>"1-60960-045-2"</f>
        <v>1-60960-045-2</v>
      </c>
      <c r="AE4" s="3" t="str">
        <f>"978-1-60960-045-7"</f>
        <v>978-1-60960-045-7</v>
      </c>
      <c r="AF4" s="3" t="s">
        <v>53</v>
      </c>
      <c r="AG4" s="3">
        <v>592</v>
      </c>
      <c r="AH4" s="3" t="s">
        <v>82</v>
      </c>
      <c r="AI4" s="3" t="s">
        <v>83</v>
      </c>
      <c r="AJ4" s="3"/>
      <c r="AK4" s="3" t="s">
        <v>84</v>
      </c>
      <c r="AL4" s="3" t="s">
        <v>85</v>
      </c>
      <c r="AM4" s="3" t="s">
        <v>86</v>
      </c>
      <c r="AN4" s="3" t="s">
        <v>87</v>
      </c>
      <c r="AO4" s="3" t="s">
        <v>88</v>
      </c>
      <c r="AP4" s="3" t="s">
        <v>89</v>
      </c>
    </row>
    <row r="5" spans="1:42" s="2" customFormat="1" ht="22.5" customHeight="1">
      <c r="A5" s="3" t="s">
        <v>76</v>
      </c>
      <c r="B5" s="3">
        <v>2011</v>
      </c>
      <c r="C5" s="3" t="s">
        <v>43</v>
      </c>
      <c r="D5" s="3" t="s">
        <v>90</v>
      </c>
      <c r="E5" s="3" t="s">
        <v>91</v>
      </c>
      <c r="F5" s="3" t="s">
        <v>92</v>
      </c>
      <c r="G5" s="3" t="s">
        <v>47</v>
      </c>
      <c r="H5" s="3">
        <v>1</v>
      </c>
      <c r="I5" s="3" t="s">
        <v>93</v>
      </c>
      <c r="J5" s="3" t="s">
        <v>94</v>
      </c>
      <c r="K5" s="3" t="s">
        <v>95</v>
      </c>
      <c r="L5" s="3" t="s">
        <v>96</v>
      </c>
      <c r="M5" s="3" t="s">
        <v>97</v>
      </c>
      <c r="N5" s="3"/>
      <c r="O5" s="3"/>
      <c r="P5" s="3"/>
      <c r="Q5" s="3"/>
      <c r="R5" s="3"/>
      <c r="S5" s="3" t="s">
        <v>98</v>
      </c>
      <c r="T5" s="3" t="s">
        <v>99</v>
      </c>
      <c r="U5" s="3" t="s">
        <v>100</v>
      </c>
      <c r="V5" s="3" t="s">
        <v>101</v>
      </c>
      <c r="W5" s="3"/>
      <c r="X5" s="3"/>
      <c r="Y5" s="3"/>
      <c r="Z5" s="3"/>
      <c r="AA5" s="3"/>
      <c r="AB5" s="3" t="str">
        <f>"1-61520-867-4"</f>
        <v>1-61520-867-4</v>
      </c>
      <c r="AC5" s="3" t="str">
        <f>"978-1-61520-867-8"</f>
        <v>978-1-61520-867-8</v>
      </c>
      <c r="AD5" s="3" t="str">
        <f>"1-61520-868-2"</f>
        <v>1-61520-868-2</v>
      </c>
      <c r="AE5" s="3" t="str">
        <f>"978-1-61520-868-5"</f>
        <v>978-1-61520-868-5</v>
      </c>
      <c r="AF5" s="3" t="s">
        <v>53</v>
      </c>
      <c r="AG5" s="3">
        <v>270</v>
      </c>
      <c r="AH5" s="3" t="s">
        <v>102</v>
      </c>
      <c r="AI5" s="3" t="s">
        <v>103</v>
      </c>
      <c r="AJ5" s="3"/>
      <c r="AK5" s="3" t="s">
        <v>104</v>
      </c>
      <c r="AL5" s="3" t="s">
        <v>105</v>
      </c>
      <c r="AM5" s="3" t="s">
        <v>106</v>
      </c>
      <c r="AN5" s="3" t="s">
        <v>107</v>
      </c>
      <c r="AO5" s="3" t="s">
        <v>108</v>
      </c>
      <c r="AP5" s="3" t="s">
        <v>109</v>
      </c>
    </row>
    <row r="6" spans="1:42" s="2" customFormat="1" ht="22.5" customHeight="1">
      <c r="A6" s="3" t="s">
        <v>110</v>
      </c>
      <c r="B6" s="3">
        <v>2011</v>
      </c>
      <c r="C6" s="3" t="s">
        <v>111</v>
      </c>
      <c r="D6" s="3" t="s">
        <v>90</v>
      </c>
      <c r="E6" s="3" t="s">
        <v>112</v>
      </c>
      <c r="F6" s="3" t="s">
        <v>113</v>
      </c>
      <c r="G6" s="3" t="s">
        <v>47</v>
      </c>
      <c r="H6" s="3">
        <v>1</v>
      </c>
      <c r="I6" s="3" t="s">
        <v>114</v>
      </c>
      <c r="J6" s="3" t="s">
        <v>115</v>
      </c>
      <c r="K6" s="3"/>
      <c r="L6" s="3"/>
      <c r="M6" s="3"/>
      <c r="N6" s="3"/>
      <c r="O6" s="3"/>
      <c r="P6" s="3"/>
      <c r="Q6" s="3"/>
      <c r="R6" s="3"/>
      <c r="S6" s="3" t="s">
        <v>116</v>
      </c>
      <c r="T6" s="3"/>
      <c r="U6" s="3"/>
      <c r="V6" s="3"/>
      <c r="W6" s="3"/>
      <c r="X6" s="3"/>
      <c r="Y6" s="3"/>
      <c r="Z6" s="3"/>
      <c r="AA6" s="3"/>
      <c r="AB6" s="3" t="str">
        <f>"1-61692-808-5"</f>
        <v>1-61692-808-5</v>
      </c>
      <c r="AC6" s="3" t="str">
        <f>"978-1-61692-808-7"</f>
        <v>978-1-61692-808-7</v>
      </c>
      <c r="AD6" s="3" t="str">
        <f>"1-61692-810-7"</f>
        <v>1-61692-810-7</v>
      </c>
      <c r="AE6" s="3" t="str">
        <f>"978-1-61692-810-0"</f>
        <v>978-1-61692-810-0</v>
      </c>
      <c r="AF6" s="3" t="s">
        <v>53</v>
      </c>
      <c r="AG6" s="3">
        <v>399</v>
      </c>
      <c r="AH6" s="3" t="s">
        <v>117</v>
      </c>
      <c r="AI6" s="3" t="s">
        <v>118</v>
      </c>
      <c r="AJ6" s="3"/>
      <c r="AK6" s="3" t="s">
        <v>119</v>
      </c>
      <c r="AL6" s="3" t="s">
        <v>120</v>
      </c>
      <c r="AM6" s="3" t="s">
        <v>121</v>
      </c>
      <c r="AN6" s="3" t="s">
        <v>122</v>
      </c>
      <c r="AO6" s="3" t="s">
        <v>123</v>
      </c>
      <c r="AP6" s="3" t="s">
        <v>124</v>
      </c>
    </row>
    <row r="7" spans="1:42" s="2" customFormat="1" ht="22.5" customHeight="1">
      <c r="A7" s="3" t="s">
        <v>125</v>
      </c>
      <c r="B7" s="3">
        <v>2010</v>
      </c>
      <c r="C7" s="3" t="s">
        <v>43</v>
      </c>
      <c r="D7" s="3" t="s">
        <v>90</v>
      </c>
      <c r="E7" s="3" t="s">
        <v>91</v>
      </c>
      <c r="F7" s="3" t="s">
        <v>92</v>
      </c>
      <c r="G7" s="3" t="s">
        <v>47</v>
      </c>
      <c r="H7" s="3">
        <v>1</v>
      </c>
      <c r="I7" s="3" t="s">
        <v>126</v>
      </c>
      <c r="J7" s="3" t="s">
        <v>127</v>
      </c>
      <c r="K7" s="3"/>
      <c r="L7" s="3"/>
      <c r="M7" s="3"/>
      <c r="N7" s="3"/>
      <c r="O7" s="3"/>
      <c r="P7" s="3"/>
      <c r="Q7" s="3"/>
      <c r="R7" s="3"/>
      <c r="S7" s="3" t="s">
        <v>128</v>
      </c>
      <c r="T7" s="3"/>
      <c r="U7" s="3"/>
      <c r="V7" s="3"/>
      <c r="W7" s="3"/>
      <c r="X7" s="3"/>
      <c r="Y7" s="3"/>
      <c r="Z7" s="3"/>
      <c r="AA7" s="3"/>
      <c r="AB7" s="3" t="str">
        <f>"1-60566-818-4"</f>
        <v>1-60566-818-4</v>
      </c>
      <c r="AC7" s="3" t="str">
        <f>"978-1-60566-818-5"</f>
        <v>978-1-60566-818-5</v>
      </c>
      <c r="AD7" s="3" t="str">
        <f>"1-60566-819-2"</f>
        <v>1-60566-819-2</v>
      </c>
      <c r="AE7" s="3" t="str">
        <f>"978-1-60566-819-2"</f>
        <v>978-1-60566-819-2</v>
      </c>
      <c r="AF7" s="3" t="s">
        <v>53</v>
      </c>
      <c r="AG7" s="3">
        <v>354</v>
      </c>
      <c r="AH7" s="3" t="s">
        <v>129</v>
      </c>
      <c r="AI7" s="3" t="s">
        <v>130</v>
      </c>
      <c r="AJ7" s="3"/>
      <c r="AK7" s="3" t="s">
        <v>131</v>
      </c>
      <c r="AL7" s="3" t="s">
        <v>132</v>
      </c>
      <c r="AM7" s="3" t="s">
        <v>131</v>
      </c>
      <c r="AN7" s="3" t="s">
        <v>53</v>
      </c>
      <c r="AO7" s="3" t="s">
        <v>133</v>
      </c>
      <c r="AP7" s="3" t="s">
        <v>134</v>
      </c>
    </row>
    <row r="8" spans="1:42" s="2" customFormat="1" ht="22.5" customHeight="1">
      <c r="A8" s="3" t="s">
        <v>135</v>
      </c>
      <c r="B8" s="3">
        <v>2009</v>
      </c>
      <c r="C8" s="3" t="s">
        <v>43</v>
      </c>
      <c r="D8" s="3" t="s">
        <v>90</v>
      </c>
      <c r="E8" s="3" t="s">
        <v>112</v>
      </c>
      <c r="F8" s="3" t="s">
        <v>112</v>
      </c>
      <c r="G8" s="3" t="s">
        <v>65</v>
      </c>
      <c r="H8" s="3">
        <v>1</v>
      </c>
      <c r="I8" s="3" t="s">
        <v>136</v>
      </c>
      <c r="J8" s="3" t="s">
        <v>137</v>
      </c>
      <c r="K8" s="3" t="s">
        <v>138</v>
      </c>
      <c r="L8" s="3" t="s">
        <v>139</v>
      </c>
      <c r="M8" s="3" t="s">
        <v>140</v>
      </c>
      <c r="N8" s="3"/>
      <c r="O8" s="3"/>
      <c r="P8" s="3"/>
      <c r="Q8" s="3"/>
      <c r="R8" s="3"/>
      <c r="S8" s="3" t="s">
        <v>141</v>
      </c>
      <c r="T8" s="3" t="s">
        <v>142</v>
      </c>
      <c r="U8" s="3" t="s">
        <v>142</v>
      </c>
      <c r="V8" s="3" t="s">
        <v>143</v>
      </c>
      <c r="W8" s="3"/>
      <c r="X8" s="3"/>
      <c r="Y8" s="3"/>
      <c r="Z8" s="3"/>
      <c r="AA8" s="3"/>
      <c r="AB8" s="3" t="str">
        <f>"1-60566-412-X"</f>
        <v>1-60566-412-X</v>
      </c>
      <c r="AC8" s="3" t="str">
        <f>"978-1-60566-412-5"</f>
        <v>978-1-60566-412-5</v>
      </c>
      <c r="AD8" s="3" t="str">
        <f>"1-60566-413-8"</f>
        <v>1-60566-413-8</v>
      </c>
      <c r="AE8" s="3" t="str">
        <f>"978-1-60566-413-2"</f>
        <v>978-1-60566-413-2</v>
      </c>
      <c r="AF8" s="3" t="s">
        <v>53</v>
      </c>
      <c r="AG8" s="3">
        <v>320</v>
      </c>
      <c r="AH8" s="3" t="s">
        <v>144</v>
      </c>
      <c r="AI8" s="3" t="s">
        <v>145</v>
      </c>
      <c r="AJ8" s="3"/>
      <c r="AK8" s="3" t="s">
        <v>146</v>
      </c>
      <c r="AL8" s="3" t="s">
        <v>146</v>
      </c>
      <c r="AM8" s="3" t="s">
        <v>86</v>
      </c>
      <c r="AN8" s="3" t="s">
        <v>53</v>
      </c>
      <c r="AO8" s="3" t="s">
        <v>147</v>
      </c>
      <c r="AP8" s="3" t="s">
        <v>148</v>
      </c>
    </row>
    <row r="9" spans="1:42" s="2" customFormat="1" ht="22.5" customHeight="1">
      <c r="A9" s="3" t="s">
        <v>149</v>
      </c>
      <c r="B9" s="3">
        <v>2009</v>
      </c>
      <c r="C9" s="3" t="s">
        <v>43</v>
      </c>
      <c r="D9" s="3" t="s">
        <v>90</v>
      </c>
      <c r="E9" s="3" t="s">
        <v>91</v>
      </c>
      <c r="F9" s="3" t="s">
        <v>92</v>
      </c>
      <c r="G9" s="3" t="s">
        <v>47</v>
      </c>
      <c r="H9" s="3">
        <v>1</v>
      </c>
      <c r="I9" s="3" t="s">
        <v>150</v>
      </c>
      <c r="J9" s="3" t="s">
        <v>151</v>
      </c>
      <c r="K9" s="3" t="s">
        <v>152</v>
      </c>
      <c r="L9" s="3"/>
      <c r="M9" s="3"/>
      <c r="N9" s="3"/>
      <c r="O9" s="3"/>
      <c r="P9" s="3"/>
      <c r="Q9" s="3"/>
      <c r="R9" s="3"/>
      <c r="S9" s="3" t="s">
        <v>153</v>
      </c>
      <c r="T9" s="3" t="s">
        <v>154</v>
      </c>
      <c r="U9" s="3"/>
      <c r="V9" s="3"/>
      <c r="W9" s="3"/>
      <c r="X9" s="3"/>
      <c r="Y9" s="3"/>
      <c r="Z9" s="3"/>
      <c r="AA9" s="3"/>
      <c r="AB9" s="3" t="str">
        <f>"1-60566-134-1"</f>
        <v>1-60566-134-1</v>
      </c>
      <c r="AC9" s="3" t="str">
        <f>"978-1-60566-134-6"</f>
        <v>978-1-60566-134-6</v>
      </c>
      <c r="AD9" s="3" t="str">
        <f>"1-60566-135-X"</f>
        <v>1-60566-135-X</v>
      </c>
      <c r="AE9" s="3" t="str">
        <f>"978-1-60566-135-3"</f>
        <v>978-1-60566-135-3</v>
      </c>
      <c r="AF9" s="3" t="s">
        <v>53</v>
      </c>
      <c r="AG9" s="3">
        <v>438</v>
      </c>
      <c r="AH9" s="3" t="s">
        <v>155</v>
      </c>
      <c r="AI9" s="3" t="s">
        <v>156</v>
      </c>
      <c r="AJ9" s="3"/>
      <c r="AK9" s="3" t="s">
        <v>157</v>
      </c>
      <c r="AL9" s="3" t="s">
        <v>158</v>
      </c>
      <c r="AM9" s="3" t="s">
        <v>159</v>
      </c>
      <c r="AN9" s="3" t="s">
        <v>53</v>
      </c>
      <c r="AO9" s="3" t="s">
        <v>160</v>
      </c>
      <c r="AP9" s="3" t="s">
        <v>161</v>
      </c>
    </row>
    <row r="10" spans="1:42" s="2" customFormat="1" ht="22.5" customHeight="1">
      <c r="A10" s="3" t="s">
        <v>162</v>
      </c>
      <c r="B10" s="3">
        <v>2009</v>
      </c>
      <c r="C10" s="3" t="s">
        <v>43</v>
      </c>
      <c r="D10" s="3" t="s">
        <v>90</v>
      </c>
      <c r="E10" s="3" t="s">
        <v>112</v>
      </c>
      <c r="F10" s="3" t="s">
        <v>112</v>
      </c>
      <c r="G10" s="3" t="s">
        <v>47</v>
      </c>
      <c r="H10" s="3">
        <v>1</v>
      </c>
      <c r="I10" s="3" t="s">
        <v>163</v>
      </c>
      <c r="J10" s="3" t="s">
        <v>164</v>
      </c>
      <c r="K10" s="3" t="s">
        <v>165</v>
      </c>
      <c r="L10" s="3" t="s">
        <v>166</v>
      </c>
      <c r="M10" s="3"/>
      <c r="N10" s="3"/>
      <c r="O10" s="3"/>
      <c r="P10" s="3"/>
      <c r="Q10" s="3"/>
      <c r="R10" s="3"/>
      <c r="S10" s="3" t="s">
        <v>167</v>
      </c>
      <c r="T10" s="3" t="s">
        <v>167</v>
      </c>
      <c r="U10" s="3" t="s">
        <v>168</v>
      </c>
      <c r="V10" s="3"/>
      <c r="W10" s="3"/>
      <c r="X10" s="3"/>
      <c r="Y10" s="3"/>
      <c r="Z10" s="3"/>
      <c r="AA10" s="3"/>
      <c r="AB10" s="3" t="str">
        <f>"1-60566-100-7"</f>
        <v>1-60566-100-7</v>
      </c>
      <c r="AC10" s="3" t="str">
        <f>"978-1-60566-100-1"</f>
        <v>978-1-60566-100-1</v>
      </c>
      <c r="AD10" s="3" t="str">
        <f>"1-60566-101-5"</f>
        <v>1-60566-101-5</v>
      </c>
      <c r="AE10" s="3" t="str">
        <f>"978-1-60566-101-8"</f>
        <v>978-1-60566-101-8</v>
      </c>
      <c r="AF10" s="3" t="s">
        <v>53</v>
      </c>
      <c r="AG10" s="3">
        <v>498</v>
      </c>
      <c r="AH10" s="3" t="s">
        <v>169</v>
      </c>
      <c r="AI10" s="3" t="s">
        <v>170</v>
      </c>
      <c r="AJ10" s="3"/>
      <c r="AK10" s="3" t="s">
        <v>132</v>
      </c>
      <c r="AL10" s="3" t="s">
        <v>132</v>
      </c>
      <c r="AM10" s="3" t="s">
        <v>131</v>
      </c>
      <c r="AN10" s="3" t="s">
        <v>53</v>
      </c>
      <c r="AO10" s="3" t="s">
        <v>171</v>
      </c>
      <c r="AP10" s="3" t="s">
        <v>172</v>
      </c>
    </row>
    <row r="11" spans="1:42" s="2" customFormat="1" ht="22.5" customHeight="1">
      <c r="A11" s="3" t="s">
        <v>173</v>
      </c>
      <c r="B11" s="3">
        <v>2008</v>
      </c>
      <c r="C11" s="3" t="s">
        <v>43</v>
      </c>
      <c r="D11" s="3" t="s">
        <v>174</v>
      </c>
      <c r="E11" s="3" t="s">
        <v>175</v>
      </c>
      <c r="F11" s="3" t="s">
        <v>175</v>
      </c>
      <c r="G11" s="3" t="s">
        <v>47</v>
      </c>
      <c r="H11" s="3">
        <v>1</v>
      </c>
      <c r="I11" s="3" t="s">
        <v>176</v>
      </c>
      <c r="J11" s="3" t="s">
        <v>177</v>
      </c>
      <c r="K11" s="3"/>
      <c r="L11" s="3"/>
      <c r="M11" s="3"/>
      <c r="N11" s="3"/>
      <c r="O11" s="3"/>
      <c r="P11" s="3"/>
      <c r="Q11" s="3"/>
      <c r="R11" s="3"/>
      <c r="S11" s="3" t="s">
        <v>178</v>
      </c>
      <c r="T11" s="3"/>
      <c r="U11" s="3"/>
      <c r="V11" s="3"/>
      <c r="W11" s="3"/>
      <c r="X11" s="3"/>
      <c r="Y11" s="3"/>
      <c r="Z11" s="3"/>
      <c r="AA11" s="3"/>
      <c r="AB11" s="3" t="str">
        <f>"1-59904-875-2"</f>
        <v>1-59904-875-2</v>
      </c>
      <c r="AC11" s="3" t="str">
        <f>"978-1-59904-875-8"</f>
        <v>978-1-59904-875-8</v>
      </c>
      <c r="AD11" s="3" t="str">
        <f>"1-59904-876-0"</f>
        <v>1-59904-876-0</v>
      </c>
      <c r="AE11" s="3" t="str">
        <f>"978-1-59904-876-5"</f>
        <v>978-1-59904-876-5</v>
      </c>
      <c r="AF11" s="3" t="s">
        <v>53</v>
      </c>
      <c r="AG11" s="3">
        <v>588</v>
      </c>
      <c r="AH11" s="3" t="s">
        <v>179</v>
      </c>
      <c r="AI11" s="3" t="s">
        <v>180</v>
      </c>
      <c r="AJ11" s="3" t="s">
        <v>181</v>
      </c>
      <c r="AK11" s="3" t="s">
        <v>182</v>
      </c>
      <c r="AL11" s="3" t="s">
        <v>182</v>
      </c>
      <c r="AM11" s="3" t="s">
        <v>53</v>
      </c>
      <c r="AN11" s="3" t="s">
        <v>53</v>
      </c>
      <c r="AO11" s="3" t="s">
        <v>183</v>
      </c>
      <c r="AP11" s="3" t="s">
        <v>184</v>
      </c>
    </row>
    <row r="12" spans="1:42" s="2" customFormat="1" ht="22.5" customHeight="1">
      <c r="A12" s="3" t="s">
        <v>185</v>
      </c>
      <c r="B12" s="3">
        <v>2008</v>
      </c>
      <c r="C12" s="3" t="s">
        <v>43</v>
      </c>
      <c r="D12" s="3" t="s">
        <v>90</v>
      </c>
      <c r="E12" s="3" t="s">
        <v>186</v>
      </c>
      <c r="F12" s="3" t="s">
        <v>112</v>
      </c>
      <c r="G12" s="3" t="s">
        <v>47</v>
      </c>
      <c r="H12" s="3">
        <v>1</v>
      </c>
      <c r="I12" s="3" t="s">
        <v>187</v>
      </c>
      <c r="J12" s="3" t="s">
        <v>188</v>
      </c>
      <c r="K12" s="3"/>
      <c r="L12" s="3"/>
      <c r="M12" s="3"/>
      <c r="N12" s="3"/>
      <c r="O12" s="3"/>
      <c r="P12" s="3"/>
      <c r="Q12" s="3"/>
      <c r="R12" s="3"/>
      <c r="S12" s="3" t="s">
        <v>189</v>
      </c>
      <c r="T12" s="3"/>
      <c r="U12" s="3"/>
      <c r="V12" s="3"/>
      <c r="W12" s="3"/>
      <c r="X12" s="3"/>
      <c r="Y12" s="3"/>
      <c r="Z12" s="3"/>
      <c r="AA12" s="3"/>
      <c r="AB12" s="3" t="str">
        <f>"1-59904-624-5"</f>
        <v>1-59904-624-5</v>
      </c>
      <c r="AC12" s="3" t="str">
        <f>"978-1-59904-624-2"</f>
        <v>978-1-59904-624-2</v>
      </c>
      <c r="AD12" s="3" t="str">
        <f>"1-59904-626-1"</f>
        <v>1-59904-626-1</v>
      </c>
      <c r="AE12" s="3" t="str">
        <f>"978-1-59904-626-6"</f>
        <v>978-1-59904-626-6</v>
      </c>
      <c r="AF12" s="3" t="s">
        <v>53</v>
      </c>
      <c r="AG12" s="3">
        <v>402</v>
      </c>
      <c r="AH12" s="3" t="s">
        <v>190</v>
      </c>
      <c r="AI12" s="3" t="s">
        <v>191</v>
      </c>
      <c r="AJ12" s="3"/>
      <c r="AK12" s="3" t="s">
        <v>132</v>
      </c>
      <c r="AL12" s="3" t="s">
        <v>132</v>
      </c>
      <c r="AM12" s="3" t="s">
        <v>53</v>
      </c>
      <c r="AN12" s="3" t="s">
        <v>53</v>
      </c>
      <c r="AO12" s="3" t="s">
        <v>192</v>
      </c>
      <c r="AP12" s="3" t="s">
        <v>193</v>
      </c>
    </row>
    <row r="13" spans="1:42" s="2" customFormat="1" ht="22.5" customHeight="1">
      <c r="A13" s="3" t="s">
        <v>194</v>
      </c>
      <c r="B13" s="3">
        <v>2007</v>
      </c>
      <c r="C13" s="3" t="s">
        <v>195</v>
      </c>
      <c r="D13" s="3" t="s">
        <v>90</v>
      </c>
      <c r="E13" s="3" t="s">
        <v>91</v>
      </c>
      <c r="F13" s="3" t="s">
        <v>92</v>
      </c>
      <c r="G13" s="3" t="s">
        <v>47</v>
      </c>
      <c r="H13" s="3">
        <v>1</v>
      </c>
      <c r="I13" s="3" t="s">
        <v>196</v>
      </c>
      <c r="J13" s="3" t="s">
        <v>197</v>
      </c>
      <c r="K13" s="3" t="s">
        <v>198</v>
      </c>
      <c r="L13" s="3" t="s">
        <v>199</v>
      </c>
      <c r="M13" s="3"/>
      <c r="N13" s="3"/>
      <c r="O13" s="3"/>
      <c r="P13" s="3"/>
      <c r="Q13" s="3"/>
      <c r="R13" s="3"/>
      <c r="S13" s="3" t="s">
        <v>200</v>
      </c>
      <c r="T13" s="3"/>
      <c r="U13" s="3" t="s">
        <v>201</v>
      </c>
      <c r="V13" s="3"/>
      <c r="W13" s="3"/>
      <c r="X13" s="3"/>
      <c r="Y13" s="3"/>
      <c r="Z13" s="3"/>
      <c r="AA13" s="3"/>
      <c r="AB13" s="3" t="str">
        <f>"1-59904-159-6"</f>
        <v>1-59904-159-6</v>
      </c>
      <c r="AC13" s="3" t="str">
        <f>"978-1-59904-159-9"</f>
        <v>978-1-59904-159-9</v>
      </c>
      <c r="AD13" s="3" t="str">
        <f>"1-59904-161-8"</f>
        <v>1-59904-161-8</v>
      </c>
      <c r="AE13" s="3" t="str">
        <f>"978-1-59904-161-2"</f>
        <v>978-1-59904-161-2</v>
      </c>
      <c r="AF13" s="3" t="s">
        <v>53</v>
      </c>
      <c r="AG13" s="3">
        <v>394</v>
      </c>
      <c r="AH13" s="3" t="s">
        <v>202</v>
      </c>
      <c r="AI13" s="3"/>
      <c r="AJ13" s="3"/>
      <c r="AK13" s="3" t="s">
        <v>104</v>
      </c>
      <c r="AL13" s="3" t="s">
        <v>104</v>
      </c>
      <c r="AM13" s="3" t="s">
        <v>203</v>
      </c>
      <c r="AN13" s="3" t="s">
        <v>53</v>
      </c>
      <c r="AO13" s="3" t="s">
        <v>204</v>
      </c>
      <c r="AP13" s="3" t="s">
        <v>205</v>
      </c>
    </row>
    <row r="14" spans="1:42" s="2" customFormat="1" ht="22.5" customHeight="1">
      <c r="A14" s="3" t="s">
        <v>206</v>
      </c>
      <c r="B14" s="3">
        <v>2005</v>
      </c>
      <c r="C14" s="3" t="s">
        <v>195</v>
      </c>
      <c r="D14" s="3" t="s">
        <v>90</v>
      </c>
      <c r="E14" s="3" t="s">
        <v>207</v>
      </c>
      <c r="F14" s="3" t="s">
        <v>46</v>
      </c>
      <c r="G14" s="3" t="s">
        <v>47</v>
      </c>
      <c r="H14" s="3">
        <v>1</v>
      </c>
      <c r="I14" s="3" t="s">
        <v>208</v>
      </c>
      <c r="J14" s="3" t="s">
        <v>209</v>
      </c>
      <c r="K14" s="3" t="s">
        <v>210</v>
      </c>
      <c r="L14" s="3"/>
      <c r="M14" s="3"/>
      <c r="N14" s="3"/>
      <c r="O14" s="3"/>
      <c r="P14" s="3"/>
      <c r="Q14" s="3"/>
      <c r="R14" s="3"/>
      <c r="S14" s="3" t="s">
        <v>211</v>
      </c>
      <c r="T14" s="3" t="s">
        <v>212</v>
      </c>
      <c r="U14" s="3"/>
      <c r="V14" s="3"/>
      <c r="W14" s="3"/>
      <c r="X14" s="3"/>
      <c r="Y14" s="3"/>
      <c r="Z14" s="3"/>
      <c r="AA14" s="3"/>
      <c r="AB14" s="3" t="str">
        <f>"1-59140-363-4"</f>
        <v>1-59140-363-4</v>
      </c>
      <c r="AC14" s="3" t="str">
        <f>"978-1-59140-363-0"</f>
        <v>978-1-59140-363-0</v>
      </c>
      <c r="AD14" s="3" t="str">
        <f>"1-59140-365-0"</f>
        <v>1-59140-365-0</v>
      </c>
      <c r="AE14" s="3" t="str">
        <f>"978-1-59140-365-4"</f>
        <v>978-1-59140-365-4</v>
      </c>
      <c r="AF14" s="3" t="s">
        <v>53</v>
      </c>
      <c r="AG14" s="3">
        <v>424</v>
      </c>
      <c r="AH14" s="3" t="s">
        <v>213</v>
      </c>
      <c r="AI14" s="3"/>
      <c r="AJ14" s="3"/>
      <c r="AK14" s="3" t="s">
        <v>214</v>
      </c>
      <c r="AL14" s="3" t="s">
        <v>215</v>
      </c>
      <c r="AM14" s="3" t="s">
        <v>146</v>
      </c>
      <c r="AN14" s="3" t="s">
        <v>53</v>
      </c>
      <c r="AO14" s="3" t="s">
        <v>216</v>
      </c>
      <c r="AP14" s="3" t="s">
        <v>217</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Title-List-Online-Tourism-and-D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2014-03-23T23:52:51Z</dcterms:created>
  <dcterms:modified xsi:type="dcterms:W3CDTF">2014-03-23T23:52:51Z</dcterms:modified>
</cp:coreProperties>
</file>