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80" yWindow="2025" windowWidth="27075" windowHeight="10845"/>
  </bookViews>
  <sheets>
    <sheet name="Title-List-Nursing-and-Clinical" sheetId="1" r:id="rId1"/>
  </sheets>
  <calcPr calcId="125725"/>
</workbook>
</file>

<file path=xl/calcChain.xml><?xml version="1.0" encoding="utf-8"?>
<calcChain xmlns="http://schemas.openxmlformats.org/spreadsheetml/2006/main">
  <c r="AE15" i="1"/>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<sst xmlns="http://schemas.openxmlformats.org/spreadsheetml/2006/main" count="315" uniqueCount="194">
  <si>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</si>
  <si>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</si>
  <si>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</si>
  <si>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</si>
  <si>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</si>
  <si>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</si>
  <si>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</si>
  <si>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</si>
  <si>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</si>
  <si>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</si>
  <si>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</si>
  <si>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</si>
  <si>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</si>
  <si>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</si>
  <si>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</si>
  <si>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</si>
  <si>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</si>
  <si>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</si>
  <si>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</si>
  <si>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</si>
  <si>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</si>
  <si>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</si>
  <si>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</si>
  <si>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</si>
  <si>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</si>
  <si>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</si>
  <si>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</si>
  <si>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</si>
  <si>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</si>
  <si>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</si>
  <si>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</si>
  <si>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</si>
  <si>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</si>
  <si>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</si>
  <si>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</si>
  <si>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</si>
  <si>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</si>
  <si>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</si>
  <si>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</si>
  <si>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</si>
  <si>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</si>
  <si>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</si>
  <si>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10/31/2010</t>
  </si>
  <si>
    <t>Medical Information Science Reference</t>
  </si>
  <si>
    <t>Medicine, Healthcare, and Life Sciences</t>
  </si>
  <si>
    <t>Health Information Systems</t>
  </si>
  <si>
    <t>Clinical Technologies</t>
  </si>
  <si>
    <t>Edited</t>
  </si>
  <si>
    <t>Evidence-Based Practice in Nursing Informatics: Concepts and Applications</t>
  </si>
  <si>
    <t>Andrew Cashin</t>
  </si>
  <si>
    <t>Robyn Cook</t>
  </si>
  <si>
    <t>Southern Cross University, Australia</t>
  </si>
  <si>
    <t>Sidra Medical &amp; Research Center, Qatar</t>
  </si>
  <si>
    <t>N/A</t>
  </si>
  <si>
    <t>Because of the constant advances and dynamics within the nascent field of nursing informatics, many nurses struggle in practice as they continue to try and apply habitual communication practices in the new environment without any critical reflection on, and adaptation of, those practices.Evidence-Based Practice in Nursing Informatics: Concepts and Applications serves as a valuable asset for nurses, administrators and practitioners who want to improve their understanding of nursing informatics. Critiquing fundamental concepts such as evidence based practice, and examining possible applications of such concepts in the contemporary context of nursing informatics, this text offers chapter and case studies focusing on technology’s contributions to nursing theory and practice, nursing systems management, and decision-support in nursing.</t>
  </si>
  <si>
    <t>Communication and nursing relationships; Ethics in nursing and nursing informatics; History of nursing informatics; Humanization of Health Care; Nursing research and generation of evidence; Practical and Practice Knowing; Praxis: the essential nursing construct; Rural and Remote Mental Health; Telenursing; The Nature of Nursing Work; Translation of evidence into practice;</t>
  </si>
  <si>
    <t>SOC000000</t>
  </si>
  <si>
    <t>SOC052000</t>
  </si>
  <si>
    <t>TEC052000</t>
  </si>
  <si>
    <t>GTC</t>
  </si>
  <si>
    <t>http://services.igi-global.com/resolvedoi/resolve.aspx?doi=10.4018/978-1-60960-034-1</t>
  </si>
  <si>
    <t>http://www.igi-global.com/book/evidence-based-practice-nursing-informatics/41888</t>
  </si>
  <si>
    <t>09/30/2010</t>
  </si>
  <si>
    <t>Medical Technologies</t>
  </si>
  <si>
    <t>Biomedical Diagnostics and Clinical Technologies: Applying High-Performance Cluster and Grid Computing</t>
  </si>
  <si>
    <t>Manuela Pereira</t>
  </si>
  <si>
    <t>Mario Freire</t>
  </si>
  <si>
    <t>University of Beira Interior, Portugal</t>
  </si>
  <si>
    <t>The massive volume of data that some medical and biological applications generate require special processing resources that guarantee privacy and security, creating a crucial need for cluster and grid computing.Biomedical Diagnostics and Clinical Technologies: Applying High-Performance Cluster and Grid Computing disseminates knowledge regarding high performance computing for medical applications and bioinformatics. Containing a defining body of research on the subject, this critical reference source includes a valuable collection of cutting-edge research chapters for those working in the broad field of medical informatics and bioinformatics.</t>
  </si>
  <si>
    <t>Access technologies for individuals with severe motor impairments; Altered auditory feedback as a prosthetic therapy; Assistive Technologies; Augmentative and Alternative Communication Devices; Blind user interfacing; Human-centered metal hydride actuator systems; Innovative smart sensing solutions for the visually impaired; Personal autonomy with e-mentoring; Sensory rhythmic stimulation; Transcranial Magnetic Stimulation;</t>
  </si>
  <si>
    <t>TEC059000</t>
  </si>
  <si>
    <t>MED018000</t>
  </si>
  <si>
    <t>UTG</t>
  </si>
  <si>
    <t>http://services.igi-global.com/resolvedoi/resolve.aspx?doi=10.4018/978-1-60566-280-0</t>
  </si>
  <si>
    <t>http://www.igi-global.com/book/biomedical-diagnostics-clinical-technologies/41759</t>
  </si>
  <si>
    <t>06/30/2010</t>
  </si>
  <si>
    <t>Authored</t>
  </si>
  <si>
    <t>Clinical Data Mining for Physician Decision Making and Investigating Health Outcomes: Methods for Prediction and Analysis</t>
  </si>
  <si>
    <t>Patricia Cerrito</t>
  </si>
  <si>
    <t>John Cerrito</t>
  </si>
  <si>
    <t>University of Louisville, USA</t>
  </si>
  <si>
    <t>Kroger Pharmacy, USA</t>
  </si>
  <si>
    <t>The investigation of healthcare databases can be used to examine physician decisions and develop evidence-based treatment guidelines that optimize patient outcomes.Clinical Data Mining for Physician Decision Making and Investigating Health Outcomes: Methods for Prediction and Analysis demonstrates how concern for detail in datasets and the use of data mining techniques can extract important and meaningful knowledge from healthcare databases. Basic information on processing data with step-by-step instructions is provided, allowing readers to use their own data and follow the instructions to find meaningful results.</t>
  </si>
  <si>
    <t>Co-morbidities; Dealing with large datasets; Defining patient severity indices; Estimating probabilities of treatment outcomes; Improving patient care; Patient compliance; Preprocessing of large, healthcare databases; Relationship between treatment and outcome; Time series methods; Use of data mining techniques to investigate data;</t>
  </si>
  <si>
    <t>COM043000</t>
  </si>
  <si>
    <t>UNF</t>
  </si>
  <si>
    <t>http://services.igi-global.com/resolvedoi/resolve.aspx?doi=10.4018/978-1-61520-905-7</t>
  </si>
  <si>
    <t>http://www.igi-global.com/book/clinical-data-mining-physician-decision/37332</t>
  </si>
  <si>
    <t>04/30/2010</t>
  </si>
  <si>
    <t>Biomedical Technologies</t>
  </si>
  <si>
    <t>Ubiquitous Health and Medical Informatics: The Ubiquity 2.0 Trend and Beyond</t>
  </si>
  <si>
    <t>Sabah Mohammed</t>
  </si>
  <si>
    <t>Jinan Fiaidhi</t>
  </si>
  <si>
    <t>Lakehead University, Canada</t>
  </si>
  <si>
    <t>Progress in ubiquitous computing, social networking, medical informatics and IT technologies has resulted in a new generation of healthcare systems.Ubiquitous Health and Medical Informatics: The Ubiquity 2.0 Trend and Beyond provides insight into the various trends, innovations, and organizational challenges of contemporary ubiquitous health and medical informatics. Contributions highlight changes to healthcare distribution that will significantly revolutionize the exchange between healthcare providers and consumers.</t>
  </si>
  <si>
    <t>Collaborative learning in medicine and health; Content-based image retrieval; Emerging e-health technologies; Mobile virtual communities in healthcare; Personal health records; Privacy enhancing technologies in electronic health records; Standardizing medical vocabularies; Technology and HRM in health care; Ubiquitous knowledge discovery in health 2.0; Virtual communities for health promotion;</t>
  </si>
  <si>
    <t>COM039000</t>
  </si>
  <si>
    <t>COM062000</t>
  </si>
  <si>
    <t>http://services.igi-global.com/resolvedoi/resolve.aspx?doi=10.4018/978-1-61520-777-0</t>
  </si>
  <si>
    <t>http://www.igi-global.com/book/ubiquitous-health-medical-informatics/37317</t>
  </si>
  <si>
    <t>02/28/2010</t>
  </si>
  <si>
    <t>Cases on Health Outcomes and Clinical Data Mining: Studies and Frameworks</t>
  </si>
  <si>
    <t>With the healthcare industry becoming increasingly more competitive, there exists a need for medical institutions to improve both the efficiency and the quality of their services. In order to do so, it is important to investigate how statistical models can be used to study health outcomes.Cases on Health Outcomes and Clinical Data Mining: Studies and Frameworks provides several case studies developed by faculty and graduates of the University of Louisville's PhD program in Applied and Industrial Mathematics. The studies in this book use non-traditional, exploratory data analysis and data mining tools to examine health outcomes, finding patterns and trends in observational data. This book is ideal for the next generation of data mining practitioners.</t>
  </si>
  <si>
    <t>Data Mining Methodology/Techniques; Data Visualization; Health Outcomes; Market Basket Analysis; Medical Expenditure Panel Survey (MEPS); National Inpatient Sample (NIS); Predictive Modeling; Survival Analysis; Text Analysis; Time Series Analysis;</t>
  </si>
  <si>
    <t>EDU041000</t>
  </si>
  <si>
    <t>http://services.igi-global.com/resolvedoi/resolve.aspx?doi=10.4018/978-1-61520-723-7</t>
  </si>
  <si>
    <t>http://www.igi-global.com/book/cases-health-outcomes-clinical-data/37267</t>
  </si>
  <si>
    <t>01/31/2010</t>
  </si>
  <si>
    <t>Informatics in Oral Medicine: Advanced Techniques in Clinical and Diagnostic Technologies</t>
  </si>
  <si>
    <t>Andriani Daskalaki</t>
  </si>
  <si>
    <t>Max Planck Institute for Molecular Genetics, Germany</t>
  </si>
  <si>
    <t>Advancing medical technologies are now developing cutting-edge computer applications useful to the field of oral studies.Informatics in Oral Medicine: Advanced Techniques in Clinical and Diagnostic Technologies provides innovative research techniques on current technologies in the management of problems in oral health and medicine. A unique and comprehensive reference source, this enriched collection contains valuable computational tools and the latest applications in dental and oral research topics such as artificial mouths, laser melting, and dentist appointment management.</t>
  </si>
  <si>
    <t>CAD informatics tools; Clinical Technologies; Dentist appointment management; Development of artificial mouths; Diagnostic Technologies; HPV research; Informatics in oral medicine; Molecular disease mechanisms; Proteomics in dental research; Selective laser melting;</t>
  </si>
  <si>
    <t>COM079010</t>
  </si>
  <si>
    <t>COM032000</t>
  </si>
  <si>
    <t>http://services.igi-global.com/resolvedoi/resolve.aspx?doi=10.4018/978-1-60566-733-1</t>
  </si>
  <si>
    <t>http://www.igi-global.com/book/informatics-oral-medicine/544</t>
  </si>
  <si>
    <t>04/30/2009</t>
  </si>
  <si>
    <t>Dental Computing and Applications: Advanced Techniques for Clinical Dentistry</t>
  </si>
  <si>
    <t>Over the last 40 years, dental informatics has implemented numerous technological advancements and discoveries to become a medical research discipline of significant scale and scope.Dental Computing and Applications: Advanced Techniques for Clinical Dentistry presents the latest technological applications and advanced research findings of computing in clinical dentistry. This book leads students and advanced researchers to an understanding of current ideas in the analysis of dental data and provides an overview on searching for evidence-based medical and dental information on the Web.</t>
  </si>
  <si>
    <t>Dental biomaterials; Dental implantology; Dental radiography; Electronic Health Records; Implant research; Rapid prototyping and dental applications; Software support in clinical dentistry; Software support in oral surgery; Tissue engineering of teeth; Virtual reality dental simulator;</t>
  </si>
  <si>
    <t>COM082000</t>
  </si>
  <si>
    <t>http://services.igi-global.com/resolvedoi/resolve.aspx?doi=10.4018/978-1-60566-292-3</t>
  </si>
  <si>
    <t>http://www.igi-global.com/book/dental-computing-applications/244</t>
  </si>
  <si>
    <t>Handbook of Research on Advanced Techniques in Diagnostic Imaging and Biomedical Applications</t>
  </si>
  <si>
    <t>Themis P. Exarchos</t>
  </si>
  <si>
    <t>Athanasios Papadopoulos</t>
  </si>
  <si>
    <t>Dimitrios I. Fotiadis</t>
  </si>
  <si>
    <t>University of Ioannina, Greece</t>
  </si>
  <si>
    <t>Biomedical imaging enables physicians to evaluate areas of the body not normally visible, helping to diagnose and examine disease in patients.The Handbook of Research on Advanced Techniques in Diagnostic Imaging and Biomedical Applications includes recent state-of-the-art methodologies that introduce biomedical imaging in decision support systems and their applications in clinical practice. This Handbook of Research provides readers with an overview of the emerging field of image-guided medical and biological decision support, bringing together various research studies and highlighting future trends.</t>
  </si>
  <si>
    <t>Biomedical Applications; Biomedical functional infrared imaging; Cardiac magnetic resonance imaging; Combining geometry and image in biomedical systems; Computer-aided diagnosis in breast imaging; Decision support in biomedicine; Developments in intracoronary ultrasound processing; Diagnostic imaging; Diagnostic support systems and computational intelligence; Facial expression recognition; Image processing and machine learning techniques; Imaging and clinical data for decision support; Randomness in fMRI;</t>
  </si>
  <si>
    <t>30 authoritative contributions by over 90 of the world’s leading experts on diagnostic imaging and biomedical applications from 9 countries Comprehensive coverage of each specific topic, highlighting recent trends and describing the latest advances in the field More than 1,200 references to existing literature and research on diagnostic imaging and biomedical applications A compendium of over 200 key terms with detailed definitions Organized by topic and indexed, making it a convenient method of reference for all IT/IS scholars and professionals Cross-referencing of key terms, figures, and information pertinent to diagnostic imaging and biomedical applications</t>
  </si>
  <si>
    <t>COM044000</t>
  </si>
  <si>
    <t>http://services.igi-global.com/resolvedoi/resolve.aspx?doi=10.4018/978-1-60566-314-2</t>
  </si>
  <si>
    <t>http://www.igi-global.com/book/handbook-research-advanced-techniques-diagnostic/440</t>
  </si>
  <si>
    <t>03/31/2009</t>
  </si>
  <si>
    <t>Improved Signal and Image Interpolation in Biomedical Applications: The Case of Magnetic Resonance Imaging (MRI)</t>
  </si>
  <si>
    <t>Carlo Ciulla</t>
  </si>
  <si>
    <t>Lane College, USA</t>
  </si>
  <si>
    <t>Advances have been made in improved signal and image interpolation that derive a unified framework, thus achieving improvement of the approximation properties of the interpolation function regardless of its dimensionality or degree.Improved Signal and Image Interpolation in Biomedical Applications: The Case of Magnetic Resonance Imaging (MRI) presents a novel approach for the improvement of the approximation characteristics of interpolation functions. A unique and original resource, this book approaches both the theory and methodology absent from most publications of its kind, a valuable inclusion for those interested in exploring the innovative approach that this reference proposes.</t>
  </si>
  <si>
    <t>B-splines; Biomedical Applications; Bivariate linear interpolation function; Interpolation error; Lagrange interpolation function; Linear interpolation function; Magnetic resonance imaging; Neighboring pixel intensity values; Signal and image interpolation; Sinc interpolation; Sub-pixel efficacy region; Trivariate linear interpolation; True pixel value;</t>
  </si>
  <si>
    <t>http://services.igi-global.com/resolvedoi/resolve.aspx?doi=10.4018/978-1-60566-202-2</t>
  </si>
  <si>
    <t>http://www.igi-global.com/book/improved-signal-image-interpolation-biomedical/542</t>
  </si>
  <si>
    <t>Ubiquitous Cardiology: Emerging Wireless Telemedical Applications</t>
  </si>
  <si>
    <t>Piotr Augustyniak</t>
  </si>
  <si>
    <t>Ryszard Tadeusiewicz</t>
  </si>
  <si>
    <t>AGH University of Science and Technology, Poland</t>
  </si>
  <si>
    <t>The Internet and other technological developments are now playing increasing roles in consumer health and the delivery of health services.Ubiquitous Cardiology: Emerging Wireless Telemedical Applications provides developmental solutions and explanations for cardiovascular diagnostics. Useful to field researchers, academicians, and healthcare practitioners, this Premier Reference Source presents a collection of studies on medical data redundancy, priority, and validity.</t>
  </si>
  <si>
    <t>Automatic analysis procedures; Cardiac monitoring; Data validity-driven report optimization; Databases in cardiology; Electrical cardiac activity; Network-based ubiquitous cardiac surveillance; Optimization and prioritization of cardiac messages; Tele-cardiological data; Telemedical solutions in cardiac diagnostics; Ubiquitous cardiology;</t>
  </si>
  <si>
    <t>MED033000</t>
  </si>
  <si>
    <t>MED000000</t>
  </si>
  <si>
    <t>http://services.igi-global.com/resolvedoi/resolve.aspx?doi=10.4018/978-1-60566-080-6</t>
  </si>
  <si>
    <t>http://www.igi-global.com/book/ubiquitous-cardiology-emerging-wireless-telemedical/1010</t>
  </si>
  <si>
    <t>02/28/2009</t>
  </si>
  <si>
    <t>Nursing and Clinical Informatics: Socio-Technical Approaches</t>
  </si>
  <si>
    <t>Bettina Staudinger</t>
  </si>
  <si>
    <t>Victoria Höß</t>
  </si>
  <si>
    <t>Herwig Ostermann</t>
  </si>
  <si>
    <t>University for Health Sciences, Medical Informatics and Technology, Austria</t>
  </si>
  <si>
    <t>The field of nursing informatics is one of the fastest growing areas of medical informatics. As the industry grows, so does the need for obtaining the most recent, up-to-date research in this significant field of study.Nursing and Clinical Informatics: Socio-Technical Approaches gives a general overview of the current state of nursing informatics paying particular attention to its social, socio-technical, and political aspects to further research and development projects. A unique international comparative work, this book covers the core areas of nursing informatics with a technical and functional respect and portrays them in their proper context.</t>
  </si>
  <si>
    <t>Clinical decision support systems in nursing; Computer-based nursing documentation; Culturally sensitive healthcare; Funding policy for nursing services; Handheld computer use in nursing education; Impact of technology in organizational communication; Information technology in nursing education; Medication administration systems; Nurses and telehealth current practice and future trends; Nursing documentation in a mature EHR system; Online teaching and learning strategies; Role of EBM and nursing informatics; Roles of a nurse in telemedical consultations; Rural public health nursing; Strategies for creating virtual learning communities;</t>
  </si>
  <si>
    <t>COM021030</t>
  </si>
  <si>
    <t>COM051320</t>
  </si>
  <si>
    <t>COM074000</t>
  </si>
  <si>
    <t>http://services.igi-global.com/resolvedoi/resolve.aspx?doi=10.4018/978-1-60566-234-3</t>
  </si>
  <si>
    <t>http://www.igi-global.com/book/nursing-clinical-informatics/802</t>
  </si>
  <si>
    <t>11/30/2008</t>
  </si>
  <si>
    <t>Handbook of Research on Systems Biology Applications in Medicine</t>
  </si>
  <si>
    <t>Systems biology is the study of the interactions between the components of a biological system and the way these interactions lead to a specific function and behavior of that system.The Handbook of Research on Systems Biology Applications in Medicine presents concepts of the applications of systems biology in medicine, leading students and advanced researchers to an understanding of current ideas in the complex field of systems biology, analysis of data, and development of models, simulation, and drug development. With over 50 incisive research contributions from international experts, this unsurpassed compendium of critical research is an indispensable resource for medical libraries worldwide.</t>
  </si>
  <si>
    <t>Computer science in systems biology; Databases for data integration; Gene expression data; Integration of heterogeneous data; Medical applications; Modelling tools for data analysis; Pathways in Cancer; Pathways in diabetes; Systems Biology; Systems biology markup language; Systems biology research centers; Text mining tools for data collection;</t>
  </si>
  <si>
    <t>45 authoritative contributions by over 100 of the world’s leading experts in systems biology from 19 countries Comprehensive coverage of each specific topic, highlighting recent trends and describing the latest advances in the field More than 2,200 references to existing literature and research on systems biology A compendium of over 430 key terms with detailed definitions Organized by topic and indexed, making it a convenient method of reference for all IT/IS scholars and professionals Cross-referencing of key terms, figures, and information pertinent to systems biology</t>
  </si>
  <si>
    <t>TEC061000</t>
  </si>
  <si>
    <t>COM000000</t>
  </si>
  <si>
    <t>http://services.igi-global.com/resolvedoi/resolve.aspx?doi=10.4018/978-1-60566-076-9</t>
  </si>
  <si>
    <t>http://www.igi-global.com/book/handbook-research-systems-biology-applications/508</t>
  </si>
  <si>
    <t>Medical Informatics in Obstetrics and Gynecology</t>
  </si>
  <si>
    <t>David Parry</t>
  </si>
  <si>
    <t>Emma Parry</t>
  </si>
  <si>
    <t>Auckland University of Technology, New Zealand</t>
  </si>
  <si>
    <t>University of Auckland, New Zealand</t>
  </si>
  <si>
    <t>Women's health comprises a large range of activities including fertility and reproductive health and screening and treatment for gynecological conditions, with computer systems providing vital support.Medical Informatics in Obstetrics and Gynecology provides industry knowledge and insight to challenges in the areas of informatics that are important to women's health. Covering topics such as ethical and legal issues, imaging and communication systems, and electronic health records, this Medical Information Science Reference publication provides medical libraries and researchers, as well as medical students, health technology specialists, and practicing physicians and nurses with unrivaled data on the role of technology in obstetrics and gynecology.</t>
  </si>
  <si>
    <t>Computer assisted cervical cytology; Computerizing the CTG; Electronic health record; Electronic Health Records; Electronic infomration sources; Gynecology; Imaging and communication systems; Informatics in midwifery; Informatics in women's health; Medical Informatics; Obstetrics; Ovarian cancer care; Tele-obstetrics; Wireless and mobile applications; Women's healthcare;</t>
  </si>
  <si>
    <t>MED052000</t>
  </si>
  <si>
    <t>http://services.igi-global.com/resolvedoi/resolve.aspx?doi=10.4018/978-1-60566-078-3</t>
  </si>
  <si>
    <t>http://www.igi-global.com/book/medical-informatics-obstetrics-gynecology/751</t>
  </si>
  <si>
    <t>04/30/2005</t>
  </si>
  <si>
    <t>Idea Group Publishing</t>
  </si>
  <si>
    <t>Clinical Knowledge Management: Opportunities and Challenges</t>
  </si>
  <si>
    <t>Rajeev K. Bali</t>
  </si>
  <si>
    <t>Coventry University, UK</t>
  </si>
  <si>
    <t>Academics and practitioners working in the field of healthcare management need to effectively manage knowledge and KM. KM places value on the tacit knowledge that individuals hold within an institution and often makes use of IT to free up the collective wisdom of individuals within an organization. Clinical Knowledge Management: Opportunities and Challenges establishes a convergence in thinking between KM and knowledge engineering healthcare applications. This book assembles original and innovative contributions in the area of KM and knowledge engineering applications for healthcare systems and clinical engineering applications. Clinical Knowledge Management: Opportunities and Challenges reinforces the implicit contention that the healthcare industry is calling for KM frameworks that can marry these two perspectives. This book has appeal in both camps and is the first to genuinely examine KM for healthcare in the necessary holistic manner.</t>
  </si>
  <si>
    <t>COM088000</t>
  </si>
  <si>
    <t>http://services.igi-global.com/resolvedoi/resolve.aspx?doi=10.4018/978-1-59140-300-5</t>
  </si>
  <si>
    <t>http://www.igi-global.com/book/clinical-knowledge-management/155</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</si>
</sst>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5"/>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2011</v>
      </c>
      <c r="C2" s="3" t="s">
        <v>43</v>
      </c>
      <c r="D2" s="3" t="s">
        <v>44</v>
      </c>
      <c r="E2" s="3" t="s">
        <v>45</v>
      </c>
      <c r="F2" s="3" t="s">
        <v>46</v>
      </c>
      <c r="G2" s="3" t="s">
        <v>47</v>
      </c>
      <c r="H2" s="3">
        <v>1</v>
      </c>
      <c r="I2" s="3" t="s">
        <v>48</v>
      </c>
      <c r="J2" s="3" t="s">
        <v>49</v>
      </c>
      <c r="K2" s="3" t="s">
        <v>50</v>
      </c>
      <c r="L2" s="3"/>
      <c r="M2" s="3"/>
      <c r="N2" s="3"/>
      <c r="O2" s="3"/>
      <c r="P2" s="3"/>
      <c r="Q2" s="3"/>
      <c r="R2" s="3"/>
      <c r="S2" s="3" t="s">
        <v>51</v>
      </c>
      <c r="T2" s="3" t="s">
        <v>52</v>
      </c>
      <c r="U2" s="3"/>
      <c r="V2" s="3"/>
      <c r="W2" s="3"/>
      <c r="X2" s="3"/>
      <c r="Y2" s="3"/>
      <c r="Z2" s="3"/>
      <c r="AA2" s="3"/>
      <c r="AB2" s="3" t="str">
        <f>"1-60960-034-7"</f>
        <v>1-60960-034-7</v>
      </c>
      <c r="AC2" s="3" t="str">
        <f>"978-1-60960-034-1"</f>
        <v>978-1-60960-034-1</v>
      </c>
      <c r="AD2" s="3" t="str">
        <f>"1-60960-036-3"</f>
        <v>1-60960-036-3</v>
      </c>
      <c r="AE2" s="3" t="str">
        <f>"978-1-60960-036-5"</f>
        <v>978-1-60960-036-5</v>
      </c>
      <c r="AF2" s="3" t="s">
        <v>53</v>
      </c>
      <c r="AG2" s="3">
        <v>320</v>
      </c>
      <c r="AH2" s="3" t="s">
        <v>54</v>
      </c>
      <c r="AI2" s="3" t="s">
        <v>55</v>
      </c>
      <c r="AJ2" s="3"/>
      <c r="AK2" s="3" t="s">
        <v>56</v>
      </c>
      <c r="AL2" s="3" t="s">
        <v>57</v>
      </c>
      <c r="AM2" s="3" t="s">
        <v>58</v>
      </c>
      <c r="AN2" s="3" t="s">
        <v>59</v>
      </c>
      <c r="AO2" s="3" t="s">
        <v>60</v>
      </c>
      <c r="AP2" s="3" t="s">
        <v>61</v>
      </c>
    </row>
    <row r="3" spans="1:42" s="2" customFormat="1" ht="22.5" customHeight="1">
      <c r="A3" s="3" t="s">
        <v>62</v>
      </c>
      <c r="B3" s="3">
        <v>2011</v>
      </c>
      <c r="C3" s="3" t="s">
        <v>43</v>
      </c>
      <c r="D3" s="3" t="s">
        <v>44</v>
      </c>
      <c r="E3" s="3" t="s">
        <v>63</v>
      </c>
      <c r="F3" s="3" t="s">
        <v>46</v>
      </c>
      <c r="G3" s="3" t="s">
        <v>47</v>
      </c>
      <c r="H3" s="3">
        <v>1</v>
      </c>
      <c r="I3" s="3" t="s">
        <v>64</v>
      </c>
      <c r="J3" s="3" t="s">
        <v>65</v>
      </c>
      <c r="K3" s="3" t="s">
        <v>66</v>
      </c>
      <c r="L3" s="3"/>
      <c r="M3" s="3"/>
      <c r="N3" s="3"/>
      <c r="O3" s="3"/>
      <c r="P3" s="3"/>
      <c r="Q3" s="3"/>
      <c r="R3" s="3"/>
      <c r="S3" s="3" t="s">
        <v>67</v>
      </c>
      <c r="T3" s="3" t="s">
        <v>67</v>
      </c>
      <c r="U3" s="3"/>
      <c r="V3" s="3"/>
      <c r="W3" s="3"/>
      <c r="X3" s="3"/>
      <c r="Y3" s="3"/>
      <c r="Z3" s="3"/>
      <c r="AA3" s="3"/>
      <c r="AB3" s="3" t="str">
        <f>"1-60566-280-1"</f>
        <v>1-60566-280-1</v>
      </c>
      <c r="AC3" s="3" t="str">
        <f>"978-1-60566-280-0"</f>
        <v>978-1-60566-280-0</v>
      </c>
      <c r="AD3" s="3" t="str">
        <f>"1-60566-281-X"</f>
        <v>1-60566-281-X</v>
      </c>
      <c r="AE3" s="3" t="str">
        <f>"978-1-60566-281-7"</f>
        <v>978-1-60566-281-7</v>
      </c>
      <c r="AF3" s="3" t="s">
        <v>53</v>
      </c>
      <c r="AG3" s="3">
        <v>396</v>
      </c>
      <c r="AH3" s="3" t="s">
        <v>68</v>
      </c>
      <c r="AI3" s="3" t="s">
        <v>69</v>
      </c>
      <c r="AJ3" s="3"/>
      <c r="AK3" s="3" t="s">
        <v>70</v>
      </c>
      <c r="AL3" s="3" t="s">
        <v>71</v>
      </c>
      <c r="AM3" s="3" t="s">
        <v>70</v>
      </c>
      <c r="AN3" s="3" t="s">
        <v>72</v>
      </c>
      <c r="AO3" s="3" t="s">
        <v>73</v>
      </c>
      <c r="AP3" s="3" t="s">
        <v>74</v>
      </c>
    </row>
    <row r="4" spans="1:42" s="2" customFormat="1" ht="22.5" customHeight="1">
      <c r="A4" s="3" t="s">
        <v>75</v>
      </c>
      <c r="B4" s="3">
        <v>2010</v>
      </c>
      <c r="C4" s="3" t="s">
        <v>43</v>
      </c>
      <c r="D4" s="3" t="s">
        <v>44</v>
      </c>
      <c r="E4" s="3" t="s">
        <v>45</v>
      </c>
      <c r="F4" s="3" t="s">
        <v>46</v>
      </c>
      <c r="G4" s="3" t="s">
        <v>76</v>
      </c>
      <c r="H4" s="3">
        <v>1</v>
      </c>
      <c r="I4" s="3" t="s">
        <v>77</v>
      </c>
      <c r="J4" s="3" t="s">
        <v>78</v>
      </c>
      <c r="K4" s="3" t="s">
        <v>79</v>
      </c>
      <c r="L4" s="3"/>
      <c r="M4" s="3"/>
      <c r="N4" s="3"/>
      <c r="O4" s="3"/>
      <c r="P4" s="3"/>
      <c r="Q4" s="3"/>
      <c r="R4" s="3"/>
      <c r="S4" s="3" t="s">
        <v>80</v>
      </c>
      <c r="T4" s="3" t="s">
        <v>81</v>
      </c>
      <c r="U4" s="3"/>
      <c r="V4" s="3"/>
      <c r="W4" s="3"/>
      <c r="X4" s="3"/>
      <c r="Y4" s="3"/>
      <c r="Z4" s="3"/>
      <c r="AA4" s="3"/>
      <c r="AB4" s="3" t="str">
        <f>"1-61520-905-0"</f>
        <v>1-61520-905-0</v>
      </c>
      <c r="AC4" s="3" t="str">
        <f>"978-1-61520-905-7"</f>
        <v>978-1-61520-905-7</v>
      </c>
      <c r="AD4" s="3" t="str">
        <f>"1-61520-906-9"</f>
        <v>1-61520-906-9</v>
      </c>
      <c r="AE4" s="3" t="str">
        <f>"978-1-61520-906-4"</f>
        <v>978-1-61520-906-4</v>
      </c>
      <c r="AF4" s="3" t="s">
        <v>53</v>
      </c>
      <c r="AG4" s="3">
        <v>370</v>
      </c>
      <c r="AH4" s="3" t="s">
        <v>82</v>
      </c>
      <c r="AI4" s="3" t="s">
        <v>83</v>
      </c>
      <c r="AJ4" s="3"/>
      <c r="AK4" s="3" t="s">
        <v>84</v>
      </c>
      <c r="AL4" s="3" t="s">
        <v>84</v>
      </c>
      <c r="AM4" s="3" t="s">
        <v>53</v>
      </c>
      <c r="AN4" s="3" t="s">
        <v>85</v>
      </c>
      <c r="AO4" s="3" t="s">
        <v>86</v>
      </c>
      <c r="AP4" s="3" t="s">
        <v>87</v>
      </c>
    </row>
    <row r="5" spans="1:42" s="2" customFormat="1" ht="22.5" customHeight="1">
      <c r="A5" s="3" t="s">
        <v>88</v>
      </c>
      <c r="B5" s="3">
        <v>2010</v>
      </c>
      <c r="C5" s="3" t="s">
        <v>43</v>
      </c>
      <c r="D5" s="3" t="s">
        <v>44</v>
      </c>
      <c r="E5" s="3" t="s">
        <v>45</v>
      </c>
      <c r="F5" s="3" t="s">
        <v>89</v>
      </c>
      <c r="G5" s="3" t="s">
        <v>47</v>
      </c>
      <c r="H5" s="3">
        <v>1</v>
      </c>
      <c r="I5" s="3" t="s">
        <v>90</v>
      </c>
      <c r="J5" s="3" t="s">
        <v>91</v>
      </c>
      <c r="K5" s="3" t="s">
        <v>92</v>
      </c>
      <c r="L5" s="3"/>
      <c r="M5" s="3"/>
      <c r="N5" s="3"/>
      <c r="O5" s="3"/>
      <c r="P5" s="3"/>
      <c r="Q5" s="3"/>
      <c r="R5" s="3"/>
      <c r="S5" s="3" t="s">
        <v>93</v>
      </c>
      <c r="T5" s="3" t="s">
        <v>93</v>
      </c>
      <c r="U5" s="3"/>
      <c r="V5" s="3"/>
      <c r="W5" s="3"/>
      <c r="X5" s="3"/>
      <c r="Y5" s="3"/>
      <c r="Z5" s="3"/>
      <c r="AA5" s="3"/>
      <c r="AB5" s="3" t="str">
        <f>"1-61520-777-5"</f>
        <v>1-61520-777-5</v>
      </c>
      <c r="AC5" s="3" t="str">
        <f>"978-1-61520-777-0"</f>
        <v>978-1-61520-777-0</v>
      </c>
      <c r="AD5" s="3" t="str">
        <f>"1-61520-778-3"</f>
        <v>1-61520-778-3</v>
      </c>
      <c r="AE5" s="3" t="str">
        <f>"978-1-61520-778-7"</f>
        <v>978-1-61520-778-7</v>
      </c>
      <c r="AF5" s="3" t="s">
        <v>53</v>
      </c>
      <c r="AG5" s="3">
        <v>728</v>
      </c>
      <c r="AH5" s="3" t="s">
        <v>94</v>
      </c>
      <c r="AI5" s="3" t="s">
        <v>95</v>
      </c>
      <c r="AJ5" s="3"/>
      <c r="AK5" s="3" t="s">
        <v>96</v>
      </c>
      <c r="AL5" s="3" t="s">
        <v>96</v>
      </c>
      <c r="AM5" s="3" t="s">
        <v>97</v>
      </c>
      <c r="AN5" s="3" t="s">
        <v>53</v>
      </c>
      <c r="AO5" s="3" t="s">
        <v>98</v>
      </c>
      <c r="AP5" s="3" t="s">
        <v>99</v>
      </c>
    </row>
    <row r="6" spans="1:42" s="2" customFormat="1" ht="22.5" customHeight="1">
      <c r="A6" s="3" t="s">
        <v>100</v>
      </c>
      <c r="B6" s="3">
        <v>2010</v>
      </c>
      <c r="C6" s="3" t="s">
        <v>43</v>
      </c>
      <c r="D6" s="3" t="s">
        <v>44</v>
      </c>
      <c r="E6" s="3" t="s">
        <v>45</v>
      </c>
      <c r="F6" s="3" t="s">
        <v>46</v>
      </c>
      <c r="G6" s="3" t="s">
        <v>47</v>
      </c>
      <c r="H6" s="3">
        <v>1</v>
      </c>
      <c r="I6" s="3" t="s">
        <v>101</v>
      </c>
      <c r="J6" s="3" t="s">
        <v>78</v>
      </c>
      <c r="K6" s="3"/>
      <c r="L6" s="3"/>
      <c r="M6" s="3"/>
      <c r="N6" s="3"/>
      <c r="O6" s="3"/>
      <c r="P6" s="3"/>
      <c r="Q6" s="3"/>
      <c r="R6" s="3"/>
      <c r="S6" s="3" t="s">
        <v>80</v>
      </c>
      <c r="T6" s="3"/>
      <c r="U6" s="3"/>
      <c r="V6" s="3"/>
      <c r="W6" s="3"/>
      <c r="X6" s="3"/>
      <c r="Y6" s="3"/>
      <c r="Z6" s="3"/>
      <c r="AA6" s="3"/>
      <c r="AB6" s="3" t="str">
        <f>"1-61520-723-6"</f>
        <v>1-61520-723-6</v>
      </c>
      <c r="AC6" s="3" t="str">
        <f>"978-1-61520-723-7"</f>
        <v>978-1-61520-723-7</v>
      </c>
      <c r="AD6" s="3" t="str">
        <f>"1-61520-724-4"</f>
        <v>1-61520-724-4</v>
      </c>
      <c r="AE6" s="3" t="str">
        <f>"978-1-61520-724-4"</f>
        <v>978-1-61520-724-4</v>
      </c>
      <c r="AF6" s="3" t="s">
        <v>53</v>
      </c>
      <c r="AG6" s="3">
        <v>464</v>
      </c>
      <c r="AH6" s="3" t="s">
        <v>102</v>
      </c>
      <c r="AI6" s="3" t="s">
        <v>103</v>
      </c>
      <c r="AJ6" s="3"/>
      <c r="AK6" s="3" t="s">
        <v>104</v>
      </c>
      <c r="AL6" s="3" t="s">
        <v>104</v>
      </c>
      <c r="AM6" s="3" t="s">
        <v>53</v>
      </c>
      <c r="AN6" s="3" t="s">
        <v>53</v>
      </c>
      <c r="AO6" s="3" t="s">
        <v>105</v>
      </c>
      <c r="AP6" s="3" t="s">
        <v>106</v>
      </c>
    </row>
    <row r="7" spans="1:42" s="2" customFormat="1" ht="22.5" customHeight="1">
      <c r="A7" s="3" t="s">
        <v>107</v>
      </c>
      <c r="B7" s="3">
        <v>2010</v>
      </c>
      <c r="C7" s="3" t="s">
        <v>43</v>
      </c>
      <c r="D7" s="3" t="s">
        <v>44</v>
      </c>
      <c r="E7" s="3" t="s">
        <v>63</v>
      </c>
      <c r="F7" s="3" t="s">
        <v>46</v>
      </c>
      <c r="G7" s="3" t="s">
        <v>47</v>
      </c>
      <c r="H7" s="3">
        <v>1</v>
      </c>
      <c r="I7" s="3" t="s">
        <v>108</v>
      </c>
      <c r="J7" s="3" t="s">
        <v>109</v>
      </c>
      <c r="K7" s="3"/>
      <c r="L7" s="3"/>
      <c r="M7" s="3"/>
      <c r="N7" s="3"/>
      <c r="O7" s="3"/>
      <c r="P7" s="3"/>
      <c r="Q7" s="3"/>
      <c r="R7" s="3"/>
      <c r="S7" s="3" t="s">
        <v>110</v>
      </c>
      <c r="T7" s="3"/>
      <c r="U7" s="3"/>
      <c r="V7" s="3"/>
      <c r="W7" s="3"/>
      <c r="X7" s="3"/>
      <c r="Y7" s="3"/>
      <c r="Z7" s="3"/>
      <c r="AA7" s="3"/>
      <c r="AB7" s="3" t="str">
        <f>"1-60566-733-1"</f>
        <v>1-60566-733-1</v>
      </c>
      <c r="AC7" s="3" t="str">
        <f>"978-1-60566-733-1"</f>
        <v>978-1-60566-733-1</v>
      </c>
      <c r="AD7" s="3" t="str">
        <f>"1-60566-734-X"</f>
        <v>1-60566-734-X</v>
      </c>
      <c r="AE7" s="3" t="str">
        <f>"978-1-60566-734-8"</f>
        <v>978-1-60566-734-8</v>
      </c>
      <c r="AF7" s="3" t="s">
        <v>53</v>
      </c>
      <c r="AG7" s="3">
        <v>346</v>
      </c>
      <c r="AH7" s="3" t="s">
        <v>111</v>
      </c>
      <c r="AI7" s="3" t="s">
        <v>112</v>
      </c>
      <c r="AJ7" s="3"/>
      <c r="AK7" s="3" t="s">
        <v>113</v>
      </c>
      <c r="AL7" s="3" t="s">
        <v>114</v>
      </c>
      <c r="AM7" s="3" t="s">
        <v>113</v>
      </c>
      <c r="AN7" s="3" t="s">
        <v>53</v>
      </c>
      <c r="AO7" s="3" t="s">
        <v>115</v>
      </c>
      <c r="AP7" s="3" t="s">
        <v>116</v>
      </c>
    </row>
    <row r="8" spans="1:42" s="2" customFormat="1" ht="22.5" customHeight="1">
      <c r="A8" s="3" t="s">
        <v>117</v>
      </c>
      <c r="B8" s="3">
        <v>2009</v>
      </c>
      <c r="C8" s="3" t="s">
        <v>43</v>
      </c>
      <c r="D8" s="3" t="s">
        <v>44</v>
      </c>
      <c r="E8" s="3" t="s">
        <v>63</v>
      </c>
      <c r="F8" s="3" t="s">
        <v>46</v>
      </c>
      <c r="G8" s="3" t="s">
        <v>47</v>
      </c>
      <c r="H8" s="3">
        <v>1</v>
      </c>
      <c r="I8" s="3" t="s">
        <v>118</v>
      </c>
      <c r="J8" s="3" t="s">
        <v>109</v>
      </c>
      <c r="K8" s="3"/>
      <c r="L8" s="3"/>
      <c r="M8" s="3"/>
      <c r="N8" s="3"/>
      <c r="O8" s="3"/>
      <c r="P8" s="3"/>
      <c r="Q8" s="3"/>
      <c r="R8" s="3"/>
      <c r="S8" s="3" t="s">
        <v>110</v>
      </c>
      <c r="T8" s="3"/>
      <c r="U8" s="3"/>
      <c r="V8" s="3"/>
      <c r="W8" s="3"/>
      <c r="X8" s="3"/>
      <c r="Y8" s="3"/>
      <c r="Z8" s="3"/>
      <c r="AA8" s="3"/>
      <c r="AB8" s="3" t="str">
        <f>"1-60566-292-5"</f>
        <v>1-60566-292-5</v>
      </c>
      <c r="AC8" s="3" t="str">
        <f>"978-1-60566-292-3"</f>
        <v>978-1-60566-292-3</v>
      </c>
      <c r="AD8" s="3" t="str">
        <f>"1-60566-293-3"</f>
        <v>1-60566-293-3</v>
      </c>
      <c r="AE8" s="3" t="str">
        <f>"978-1-60566-293-0"</f>
        <v>978-1-60566-293-0</v>
      </c>
      <c r="AF8" s="3" t="s">
        <v>53</v>
      </c>
      <c r="AG8" s="3">
        <v>406</v>
      </c>
      <c r="AH8" s="3" t="s">
        <v>119</v>
      </c>
      <c r="AI8" s="3" t="s">
        <v>120</v>
      </c>
      <c r="AJ8" s="3"/>
      <c r="AK8" s="3" t="s">
        <v>113</v>
      </c>
      <c r="AL8" s="3" t="s">
        <v>113</v>
      </c>
      <c r="AM8" s="3" t="s">
        <v>121</v>
      </c>
      <c r="AN8" s="3" t="s">
        <v>53</v>
      </c>
      <c r="AO8" s="3" t="s">
        <v>122</v>
      </c>
      <c r="AP8" s="3" t="s">
        <v>123</v>
      </c>
    </row>
    <row r="9" spans="1:42" s="2" customFormat="1" ht="22.5" customHeight="1">
      <c r="A9" s="3" t="s">
        <v>117</v>
      </c>
      <c r="B9" s="3">
        <v>2009</v>
      </c>
      <c r="C9" s="3" t="s">
        <v>43</v>
      </c>
      <c r="D9" s="3" t="s">
        <v>44</v>
      </c>
      <c r="E9" s="3" t="s">
        <v>63</v>
      </c>
      <c r="F9" s="3" t="s">
        <v>46</v>
      </c>
      <c r="G9" s="3" t="s">
        <v>47</v>
      </c>
      <c r="H9" s="3">
        <v>1</v>
      </c>
      <c r="I9" s="3" t="s">
        <v>124</v>
      </c>
      <c r="J9" s="3" t="s">
        <v>125</v>
      </c>
      <c r="K9" s="3" t="s">
        <v>126</v>
      </c>
      <c r="L9" s="3" t="s">
        <v>127</v>
      </c>
      <c r="M9" s="3"/>
      <c r="N9" s="3"/>
      <c r="O9" s="3"/>
      <c r="P9" s="3"/>
      <c r="Q9" s="3"/>
      <c r="R9" s="3"/>
      <c r="S9" s="3" t="s">
        <v>128</v>
      </c>
      <c r="T9" s="3" t="s">
        <v>128</v>
      </c>
      <c r="U9" s="3" t="s">
        <v>128</v>
      </c>
      <c r="V9" s="3"/>
      <c r="W9" s="3"/>
      <c r="X9" s="3"/>
      <c r="Y9" s="3"/>
      <c r="Z9" s="3"/>
      <c r="AA9" s="3"/>
      <c r="AB9" s="3" t="str">
        <f>"1-60566-314-X"</f>
        <v>1-60566-314-X</v>
      </c>
      <c r="AC9" s="3" t="str">
        <f>"978-1-60566-314-2"</f>
        <v>978-1-60566-314-2</v>
      </c>
      <c r="AD9" s="3" t="str">
        <f>"1-60566-315-8"</f>
        <v>1-60566-315-8</v>
      </c>
      <c r="AE9" s="3" t="str">
        <f>"978-1-60566-315-9"</f>
        <v>978-1-60566-315-9</v>
      </c>
      <c r="AF9" s="3" t="s">
        <v>53</v>
      </c>
      <c r="AG9" s="3">
        <v>598</v>
      </c>
      <c r="AH9" s="3" t="s">
        <v>129</v>
      </c>
      <c r="AI9" s="3" t="s">
        <v>130</v>
      </c>
      <c r="AJ9" s="3" t="s">
        <v>131</v>
      </c>
      <c r="AK9" s="3" t="s">
        <v>121</v>
      </c>
      <c r="AL9" s="3" t="s">
        <v>132</v>
      </c>
      <c r="AM9" s="3" t="s">
        <v>121</v>
      </c>
      <c r="AN9" s="3" t="s">
        <v>53</v>
      </c>
      <c r="AO9" s="3" t="s">
        <v>133</v>
      </c>
      <c r="AP9" s="3" t="s">
        <v>134</v>
      </c>
    </row>
    <row r="10" spans="1:42" s="2" customFormat="1" ht="22.5" customHeight="1">
      <c r="A10" s="3" t="s">
        <v>135</v>
      </c>
      <c r="B10" s="3">
        <v>2009</v>
      </c>
      <c r="C10" s="3" t="s">
        <v>43</v>
      </c>
      <c r="D10" s="3" t="s">
        <v>44</v>
      </c>
      <c r="E10" s="3" t="s">
        <v>63</v>
      </c>
      <c r="F10" s="3" t="s">
        <v>46</v>
      </c>
      <c r="G10" s="3" t="s">
        <v>76</v>
      </c>
      <c r="H10" s="3">
        <v>1</v>
      </c>
      <c r="I10" s="3" t="s">
        <v>136</v>
      </c>
      <c r="J10" s="3" t="s">
        <v>137</v>
      </c>
      <c r="K10" s="3"/>
      <c r="L10" s="3"/>
      <c r="M10" s="3"/>
      <c r="N10" s="3"/>
      <c r="O10" s="3"/>
      <c r="P10" s="3"/>
      <c r="Q10" s="3"/>
      <c r="R10" s="3"/>
      <c r="S10" s="3" t="s">
        <v>138</v>
      </c>
      <c r="T10" s="3"/>
      <c r="U10" s="3"/>
      <c r="V10" s="3"/>
      <c r="W10" s="3"/>
      <c r="X10" s="3"/>
      <c r="Y10" s="3"/>
      <c r="Z10" s="3"/>
      <c r="AA10" s="3"/>
      <c r="AB10" s="3" t="str">
        <f>"1-60566-202-X"</f>
        <v>1-60566-202-X</v>
      </c>
      <c r="AC10" s="3" t="str">
        <f>"978-1-60566-202-2"</f>
        <v>978-1-60566-202-2</v>
      </c>
      <c r="AD10" s="3" t="str">
        <f>"1-60566-203-8"</f>
        <v>1-60566-203-8</v>
      </c>
      <c r="AE10" s="3" t="str">
        <f>"978-1-60566-203-9"</f>
        <v>978-1-60566-203-9</v>
      </c>
      <c r="AF10" s="3" t="s">
        <v>53</v>
      </c>
      <c r="AG10" s="3">
        <v>640</v>
      </c>
      <c r="AH10" s="3" t="s">
        <v>139</v>
      </c>
      <c r="AI10" s="3" t="s">
        <v>140</v>
      </c>
      <c r="AJ10" s="3"/>
      <c r="AK10" s="3" t="s">
        <v>121</v>
      </c>
      <c r="AL10" s="3" t="s">
        <v>114</v>
      </c>
      <c r="AM10" s="3" t="s">
        <v>121</v>
      </c>
      <c r="AN10" s="3" t="s">
        <v>53</v>
      </c>
      <c r="AO10" s="3" t="s">
        <v>141</v>
      </c>
      <c r="AP10" s="3" t="s">
        <v>142</v>
      </c>
    </row>
    <row r="11" spans="1:42" s="2" customFormat="1" ht="22.5" customHeight="1">
      <c r="A11" s="3" t="s">
        <v>135</v>
      </c>
      <c r="B11" s="3">
        <v>2009</v>
      </c>
      <c r="C11" s="3" t="s">
        <v>43</v>
      </c>
      <c r="D11" s="3" t="s">
        <v>44</v>
      </c>
      <c r="E11" s="3" t="s">
        <v>63</v>
      </c>
      <c r="F11" s="3" t="s">
        <v>46</v>
      </c>
      <c r="G11" s="3" t="s">
        <v>76</v>
      </c>
      <c r="H11" s="3">
        <v>1</v>
      </c>
      <c r="I11" s="3" t="s">
        <v>143</v>
      </c>
      <c r="J11" s="3" t="s">
        <v>144</v>
      </c>
      <c r="K11" s="3" t="s">
        <v>145</v>
      </c>
      <c r="L11" s="3"/>
      <c r="M11" s="3"/>
      <c r="N11" s="3"/>
      <c r="O11" s="3"/>
      <c r="P11" s="3"/>
      <c r="Q11" s="3"/>
      <c r="R11" s="3"/>
      <c r="S11" s="3" t="s">
        <v>146</v>
      </c>
      <c r="T11" s="3" t="s">
        <v>146</v>
      </c>
      <c r="U11" s="3"/>
      <c r="V11" s="3"/>
      <c r="W11" s="3"/>
      <c r="X11" s="3"/>
      <c r="Y11" s="3"/>
      <c r="Z11" s="3"/>
      <c r="AA11" s="3"/>
      <c r="AB11" s="3" t="str">
        <f>"1-60566-080-9"</f>
        <v>1-60566-080-9</v>
      </c>
      <c r="AC11" s="3" t="str">
        <f>"978-1-60566-080-6"</f>
        <v>978-1-60566-080-6</v>
      </c>
      <c r="AD11" s="3" t="str">
        <f>"1-60566-081-7"</f>
        <v>1-60566-081-7</v>
      </c>
      <c r="AE11" s="3" t="str">
        <f>"978-1-60566-081-3"</f>
        <v>978-1-60566-081-3</v>
      </c>
      <c r="AF11" s="3" t="s">
        <v>53</v>
      </c>
      <c r="AG11" s="3">
        <v>430</v>
      </c>
      <c r="AH11" s="3" t="s">
        <v>147</v>
      </c>
      <c r="AI11" s="3" t="s">
        <v>148</v>
      </c>
      <c r="AJ11" s="3"/>
      <c r="AK11" s="3" t="s">
        <v>149</v>
      </c>
      <c r="AL11" s="3" t="s">
        <v>150</v>
      </c>
      <c r="AM11" s="3" t="s">
        <v>149</v>
      </c>
      <c r="AN11" s="3" t="s">
        <v>53</v>
      </c>
      <c r="AO11" s="3" t="s">
        <v>151</v>
      </c>
      <c r="AP11" s="3" t="s">
        <v>152</v>
      </c>
    </row>
    <row r="12" spans="1:42" s="2" customFormat="1" ht="22.5" customHeight="1">
      <c r="A12" s="3" t="s">
        <v>153</v>
      </c>
      <c r="B12" s="3">
        <v>2009</v>
      </c>
      <c r="C12" s="3" t="s">
        <v>43</v>
      </c>
      <c r="D12" s="3" t="s">
        <v>44</v>
      </c>
      <c r="E12" s="3" t="s">
        <v>63</v>
      </c>
      <c r="F12" s="3" t="s">
        <v>46</v>
      </c>
      <c r="G12" s="3" t="s">
        <v>47</v>
      </c>
      <c r="H12" s="3">
        <v>1</v>
      </c>
      <c r="I12" s="3" t="s">
        <v>154</v>
      </c>
      <c r="J12" s="3" t="s">
        <v>155</v>
      </c>
      <c r="K12" s="3" t="s">
        <v>156</v>
      </c>
      <c r="L12" s="3" t="s">
        <v>157</v>
      </c>
      <c r="M12" s="3"/>
      <c r="N12" s="3"/>
      <c r="O12" s="3"/>
      <c r="P12" s="3"/>
      <c r="Q12" s="3"/>
      <c r="R12" s="3"/>
      <c r="S12" s="3" t="s">
        <v>158</v>
      </c>
      <c r="T12" s="3" t="s">
        <v>158</v>
      </c>
      <c r="U12" s="3" t="s">
        <v>158</v>
      </c>
      <c r="V12" s="3"/>
      <c r="W12" s="3"/>
      <c r="X12" s="3"/>
      <c r="Y12" s="3"/>
      <c r="Z12" s="3"/>
      <c r="AA12" s="3"/>
      <c r="AB12" s="3" t="str">
        <f>"1-60566-234-8"</f>
        <v>1-60566-234-8</v>
      </c>
      <c r="AC12" s="3" t="str">
        <f>"978-1-60566-234-3"</f>
        <v>978-1-60566-234-3</v>
      </c>
      <c r="AD12" s="3" t="str">
        <f>"1-60566-235-6"</f>
        <v>1-60566-235-6</v>
      </c>
      <c r="AE12" s="3" t="str">
        <f>"978-1-60566-235-0"</f>
        <v>978-1-60566-235-0</v>
      </c>
      <c r="AF12" s="3" t="s">
        <v>53</v>
      </c>
      <c r="AG12" s="3">
        <v>340</v>
      </c>
      <c r="AH12" s="3" t="s">
        <v>159</v>
      </c>
      <c r="AI12" s="3" t="s">
        <v>160</v>
      </c>
      <c r="AJ12" s="3"/>
      <c r="AK12" s="3" t="s">
        <v>161</v>
      </c>
      <c r="AL12" s="3" t="s">
        <v>162</v>
      </c>
      <c r="AM12" s="3" t="s">
        <v>163</v>
      </c>
      <c r="AN12" s="3" t="s">
        <v>53</v>
      </c>
      <c r="AO12" s="3" t="s">
        <v>164</v>
      </c>
      <c r="AP12" s="3" t="s">
        <v>165</v>
      </c>
    </row>
    <row r="13" spans="1:42" s="2" customFormat="1" ht="22.5" customHeight="1">
      <c r="A13" s="3" t="s">
        <v>166</v>
      </c>
      <c r="B13" s="3">
        <v>2009</v>
      </c>
      <c r="C13" s="3" t="s">
        <v>43</v>
      </c>
      <c r="D13" s="3" t="s">
        <v>44</v>
      </c>
      <c r="E13" s="3" t="s">
        <v>63</v>
      </c>
      <c r="F13" s="3" t="s">
        <v>89</v>
      </c>
      <c r="G13" s="3" t="s">
        <v>47</v>
      </c>
      <c r="H13" s="3">
        <v>1</v>
      </c>
      <c r="I13" s="3" t="s">
        <v>167</v>
      </c>
      <c r="J13" s="3" t="s">
        <v>109</v>
      </c>
      <c r="K13" s="3"/>
      <c r="L13" s="3"/>
      <c r="M13" s="3"/>
      <c r="N13" s="3"/>
      <c r="O13" s="3"/>
      <c r="P13" s="3"/>
      <c r="Q13" s="3"/>
      <c r="R13" s="3"/>
      <c r="S13" s="3" t="s">
        <v>110</v>
      </c>
      <c r="T13" s="3"/>
      <c r="U13" s="3"/>
      <c r="V13" s="3"/>
      <c r="W13" s="3"/>
      <c r="X13" s="3"/>
      <c r="Y13" s="3"/>
      <c r="Z13" s="3"/>
      <c r="AA13" s="3"/>
      <c r="AB13" s="3" t="str">
        <f>"1-60566-076-0"</f>
        <v>1-60566-076-0</v>
      </c>
      <c r="AC13" s="3" t="str">
        <f>"978-1-60566-076-9"</f>
        <v>978-1-60566-076-9</v>
      </c>
      <c r="AD13" s="3" t="str">
        <f>"1-60566-077-9"</f>
        <v>1-60566-077-9</v>
      </c>
      <c r="AE13" s="3" t="str">
        <f>"978-1-60566-077-6"</f>
        <v>978-1-60566-077-6</v>
      </c>
      <c r="AF13" s="3" t="s">
        <v>53</v>
      </c>
      <c r="AG13" s="3">
        <v>982</v>
      </c>
      <c r="AH13" s="3" t="s">
        <v>168</v>
      </c>
      <c r="AI13" s="3" t="s">
        <v>169</v>
      </c>
      <c r="AJ13" s="3" t="s">
        <v>170</v>
      </c>
      <c r="AK13" s="3" t="s">
        <v>171</v>
      </c>
      <c r="AL13" s="3" t="s">
        <v>172</v>
      </c>
      <c r="AM13" s="3" t="s">
        <v>171</v>
      </c>
      <c r="AN13" s="3" t="s">
        <v>53</v>
      </c>
      <c r="AO13" s="3" t="s">
        <v>173</v>
      </c>
      <c r="AP13" s="3" t="s">
        <v>174</v>
      </c>
    </row>
    <row r="14" spans="1:42" s="2" customFormat="1" ht="22.5" customHeight="1">
      <c r="A14" s="3" t="s">
        <v>166</v>
      </c>
      <c r="B14" s="3">
        <v>2009</v>
      </c>
      <c r="C14" s="3" t="s">
        <v>43</v>
      </c>
      <c r="D14" s="3" t="s">
        <v>44</v>
      </c>
      <c r="E14" s="3" t="s">
        <v>63</v>
      </c>
      <c r="F14" s="3" t="s">
        <v>46</v>
      </c>
      <c r="G14" s="3" t="s">
        <v>47</v>
      </c>
      <c r="H14" s="3">
        <v>1</v>
      </c>
      <c r="I14" s="3" t="s">
        <v>175</v>
      </c>
      <c r="J14" s="3" t="s">
        <v>176</v>
      </c>
      <c r="K14" s="3" t="s">
        <v>177</v>
      </c>
      <c r="L14" s="3"/>
      <c r="M14" s="3"/>
      <c r="N14" s="3"/>
      <c r="O14" s="3"/>
      <c r="P14" s="3"/>
      <c r="Q14" s="3"/>
      <c r="R14" s="3"/>
      <c r="S14" s="3" t="s">
        <v>178</v>
      </c>
      <c r="T14" s="3" t="s">
        <v>179</v>
      </c>
      <c r="U14" s="3"/>
      <c r="V14" s="3"/>
      <c r="W14" s="3"/>
      <c r="X14" s="3"/>
      <c r="Y14" s="3"/>
      <c r="Z14" s="3"/>
      <c r="AA14" s="3"/>
      <c r="AB14" s="3" t="str">
        <f>"1-60566-078-7"</f>
        <v>1-60566-078-7</v>
      </c>
      <c r="AC14" s="3" t="str">
        <f>"978-1-60566-078-3"</f>
        <v>978-1-60566-078-3</v>
      </c>
      <c r="AD14" s="3" t="str">
        <f>"1-60566-079-5"</f>
        <v>1-60566-079-5</v>
      </c>
      <c r="AE14" s="3" t="str">
        <f>"978-1-60566-079-0"</f>
        <v>978-1-60566-079-0</v>
      </c>
      <c r="AF14" s="3" t="s">
        <v>53</v>
      </c>
      <c r="AG14" s="3">
        <v>428</v>
      </c>
      <c r="AH14" s="3" t="s">
        <v>180</v>
      </c>
      <c r="AI14" s="3" t="s">
        <v>181</v>
      </c>
      <c r="AJ14" s="3"/>
      <c r="AK14" s="3" t="s">
        <v>182</v>
      </c>
      <c r="AL14" s="3" t="s">
        <v>150</v>
      </c>
      <c r="AM14" s="3" t="s">
        <v>182</v>
      </c>
      <c r="AN14" s="3" t="s">
        <v>53</v>
      </c>
      <c r="AO14" s="3" t="s">
        <v>183</v>
      </c>
      <c r="AP14" s="3" t="s">
        <v>184</v>
      </c>
    </row>
    <row r="15" spans="1:42" s="2" customFormat="1" ht="22.5" customHeight="1">
      <c r="A15" s="3" t="s">
        <v>185</v>
      </c>
      <c r="B15" s="3">
        <v>2005</v>
      </c>
      <c r="C15" s="3" t="s">
        <v>186</v>
      </c>
      <c r="D15" s="3" t="s">
        <v>44</v>
      </c>
      <c r="E15" s="3" t="s">
        <v>45</v>
      </c>
      <c r="F15" s="3" t="s">
        <v>46</v>
      </c>
      <c r="G15" s="3" t="s">
        <v>47</v>
      </c>
      <c r="H15" s="3">
        <v>1</v>
      </c>
      <c r="I15" s="3" t="s">
        <v>187</v>
      </c>
      <c r="J15" s="3" t="s">
        <v>188</v>
      </c>
      <c r="K15" s="3"/>
      <c r="L15" s="3"/>
      <c r="M15" s="3"/>
      <c r="N15" s="3"/>
      <c r="O15" s="3"/>
      <c r="P15" s="3"/>
      <c r="Q15" s="3"/>
      <c r="R15" s="3"/>
      <c r="S15" s="3" t="s">
        <v>189</v>
      </c>
      <c r="T15" s="3"/>
      <c r="U15" s="3"/>
      <c r="V15" s="3"/>
      <c r="W15" s="3"/>
      <c r="X15" s="3"/>
      <c r="Y15" s="3"/>
      <c r="Z15" s="3"/>
      <c r="AA15" s="3"/>
      <c r="AB15" s="3" t="str">
        <f>"1-59140-300-6"</f>
        <v>1-59140-300-6</v>
      </c>
      <c r="AC15" s="3" t="str">
        <f>"978-1-59140-300-5"</f>
        <v>978-1-59140-300-5</v>
      </c>
      <c r="AD15" s="3" t="str">
        <f>"1-59140-302-2"</f>
        <v>1-59140-302-2</v>
      </c>
      <c r="AE15" s="3" t="str">
        <f>"978-1-59140-302-9"</f>
        <v>978-1-59140-302-9</v>
      </c>
      <c r="AF15" s="3" t="s">
        <v>53</v>
      </c>
      <c r="AG15" s="3">
        <v>334</v>
      </c>
      <c r="AH15" s="3" t="s">
        <v>190</v>
      </c>
      <c r="AI15" s="3"/>
      <c r="AJ15" s="3"/>
      <c r="AK15" s="3" t="s">
        <v>97</v>
      </c>
      <c r="AL15" s="3" t="s">
        <v>97</v>
      </c>
      <c r="AM15" s="3" t="s">
        <v>191</v>
      </c>
      <c r="AN15" s="3" t="s">
        <v>53</v>
      </c>
      <c r="AO15" s="3" t="s">
        <v>192</v>
      </c>
      <c r="AP15" s="3" t="s">
        <v>193</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Title-List-Nursing-and-Clinical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2014-03-23T23:49:21Z</dcterms:created>
  <dcterms:modified xsi:type="dcterms:W3CDTF">2014-03-23T23:49:21Z</dcterms:modified>
</cp:coreProperties>
</file>