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0" yWindow="1455" windowWidth="27555" windowHeight="11415"/>
  </bookViews>
  <sheets>
    <sheet name="Title-List-Electrical-Engineeri" sheetId="1" r:id="rId1"/>
  </sheets>
  <calcPr calcId="125725"/>
</workbook>
</file>

<file path=xl/calcChain.xml><?xml version="1.0" encoding="utf-8"?>
<calcChain xmlns="http://schemas.openxmlformats.org/spreadsheetml/2006/main">
  <c r="AE15" i="1"/>
  <c r="AD15"/>
  <c r="AC15"/>
  <c r="AB15"/>
  <c r="AE14"/>
  <c r="AD14"/>
  <c r="AC14"/>
  <c r="AB14"/>
  <c r="AE13"/>
  <c r="AD13"/>
  <c r="AC13"/>
  <c r="AB13"/>
  <c r="AE12"/>
  <c r="AD12"/>
  <c r="AC12"/>
  <c r="AB12"/>
  <c r="AE11"/>
  <c r="AD11"/>
  <c r="AC11"/>
  <c r="AB11"/>
  <c r="AE10"/>
  <c r="AD10"/>
  <c r="AC10"/>
  <c r="AB10"/>
  <c r="AE9"/>
  <c r="AD9"/>
  <c r="AC9"/>
  <c r="AB9"/>
  <c r="AE8"/>
  <c r="AD8"/>
  <c r="AC8"/>
  <c r="AB8"/>
  <c r="AF7"/>
  <c r="AE7"/>
  <c r="AD7"/>
  <c r="AC7"/>
  <c r="AB7"/>
  <c r="AF6"/>
  <c r="AE6"/>
  <c r="AD6"/>
  <c r="AC6"/>
  <c r="AB6"/>
  <c r="AF5"/>
  <c r="AE5"/>
  <c r="AD5"/>
  <c r="AC5"/>
  <c r="AB5"/>
  <c r="AF4"/>
  <c r="AE4"/>
  <c r="AD4"/>
  <c r="AC4"/>
  <c r="AB4"/>
  <c r="AF3"/>
  <c r="AE3"/>
  <c r="AD3"/>
  <c r="AC3"/>
  <c r="AB3"/>
  <c r="AF2"/>
  <c r="AE2"/>
  <c r="AD2"/>
  <c r="AC2"/>
  <c r="AB2"/>
</calcChain>
</file>

<file path=xl/sharedStrings.xml><?xml version="1.0" encoding="utf-8"?>
<sst xmlns="http://schemas.openxmlformats.org/spreadsheetml/2006/main" count="317" uniqueCount="225">
  <si>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</si>
  <si>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</si>
  <si>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</si>
  <si>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</si>
  <si>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</si>
  <si>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</si>
  <si>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</si>
  <si>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</si>
  <si>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</si>
  <si>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</si>
  <si>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</si>
  <si>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</si>
  <si>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</si>
  <si>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</si>
  <si>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</si>
  <si>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</si>
  <si>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</si>
  <si>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</si>
  <si>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</si>
  <si>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</si>
  <si>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</si>
  <si>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</si>
  <si>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</si>
  <si>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</si>
  <si>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</si>
  <si>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</si>
  <si>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</si>
  <si>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</si>
  <si>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</si>
  <si>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</si>
  <si>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</si>
  <si>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</si>
  <si>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</si>
  <si>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</si>
  <si>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</si>
  <si>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</si>
  <si>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</si>
  <si>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</si>
  <si>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</si>
  <si>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</si>
  <si>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</si>
  <si>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</si>
  <si>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03/31/2012</t>
  </si>
  <si>
    <t>Information Science Reference</t>
  </si>
  <si>
    <t>Business and Management</t>
  </si>
  <si>
    <t>Industrial Informatics</t>
  </si>
  <si>
    <t>Edited</t>
  </si>
  <si>
    <t>Handbook of Research on Industrial Informatics and Manufacturing Intelligence: Innovations and Solutions</t>
  </si>
  <si>
    <t>Mohammad Ayoub Khan</t>
  </si>
  <si>
    <t>Abdul Quaiyum Ansari</t>
  </si>
  <si>
    <t>Centre for Development of Advanced Computing, India</t>
  </si>
  <si>
    <t>Jamia Millia Islamia, India</t>
  </si>
  <si>
    <t>As industrial systems become more widespread, they are quickly becoming network-enabled, and their behavior is becoming more complex and intelligent.The Handbook of Research on Industrial Informatics and Manufacturing Intelligence: Innovations and Solutions is the best source for the most current, relevant, cutting-edge research in the field of industrial informatics. The book focuses on different methodologies of information technologies to enhance industrial fabrication, intelligence, and manufacturing processes. Industrial informatics uses the infrastructure of information technology for analysis, effectiveness, reliability, higher efficiency, security enhancement in the industrial environment, and this book collects the latest publications relevant to academics and practitioners alike.</t>
  </si>
  <si>
    <t>Adaptive Learning; Automation; Data fusion; Human Computer Interaction; Intelligent agents; Machine Learning; Mechatronics and robotics; Neural Network; Neuro-psychoanalytic models; Platform technologies;</t>
  </si>
  <si>
    <t>TEC018000</t>
  </si>
  <si>
    <t>COM044000</t>
  </si>
  <si>
    <t>UYQM</t>
  </si>
  <si>
    <t>http://services.igi-global.com/resolvedoi/resolve.aspx?doi=10.4018/978-1-4666-0294-6</t>
  </si>
  <si>
    <t>http://www.igi-global.com/book/handbook-research-industrial-informatics-manufacturing/59716</t>
  </si>
  <si>
    <t>02/29/2012</t>
  </si>
  <si>
    <t>Engineering Science Reference</t>
  </si>
  <si>
    <t>Engineering</t>
  </si>
  <si>
    <t>Electrical Engineering</t>
  </si>
  <si>
    <t>Authored</t>
  </si>
  <si>
    <t>Power System Planning Technologies and Applications: Concepts, Solutions and Management</t>
  </si>
  <si>
    <t>Fawwaz Elkarmi</t>
  </si>
  <si>
    <t>Nazih Abu Shikhah</t>
  </si>
  <si>
    <t>Amman University, Jordan</t>
  </si>
  <si>
    <t>Planning is an important function of the management of any business, providing knowledge of future prospects and enabling prudent and appropriate decision-making. Planning is especially critical for power systems, since electricity is a fundamental part of modern societies and many conventional electrical energy resources currently in use are limited.Power System Planning Technologies and Applications: Concepts, Solutions and Management focuses on the technical planning of power systems, taking into account technological evolutions in equipment as well as the economic, financial, and societal factors that drive supply and demand and have implications for technical planning at the micro level. With this book, researchers, practicing engineers, regulators, policy makers, and investors will have a better understanding of the intricacies of power system planning and, therefore, improve their decisions about the future.</t>
  </si>
  <si>
    <t>Demand Side Management; Energy efficiency; Generation Expansion; Integrated Resource Planning; Investment Analysis; Load Information and trends; Principles of Load Forecasting; Regulatory and Market Constraints; Renewable Energy Technologies; Transmission Expansion;</t>
  </si>
  <si>
    <t>TEC031000</t>
  </si>
  <si>
    <t>TEC031020</t>
  </si>
  <si>
    <t>TH</t>
  </si>
  <si>
    <t>http://services.igi-global.com/resolvedoi/resolve.aspx?doi=10.4018/978-1-4666-0173-4</t>
  </si>
  <si>
    <t>http://www.igi-global.com/book/power-system-planning-technologies-applications/58275</t>
  </si>
  <si>
    <t>Industrial Engineering</t>
  </si>
  <si>
    <t>Computational Methods for Optimizing Manufacturing Technology: Models and Techniques</t>
  </si>
  <si>
    <t>J. Paulo Davim</t>
  </si>
  <si>
    <t>University of Aveiro, Portugal</t>
  </si>
  <si>
    <t>As manufacturing technology and its applications become more complex and beyond the scope of conventional approaches, there has been considerable interest in developing computational methods for optimizing manufacturing.Computational Methods for Optimizing Manufacturing Technology: Models and Techniques contains the latest research developments in manufacturing technology and its optimization, and demonstrates the fundamentals of new computational approaches and the range of their potential application. Including research on topics such as cellular manufacturing systems, evolutionary algorithms, mobile robots, and particle swarm optimization, this book serves as a useful reference for academics, manufacturing and computational science researchers, mechanical, industrial and manufacturing engineers, and professionals in related industries.</t>
  </si>
  <si>
    <t>Artificial Neural Networks; Computational Techniques in Statistical Analysis and Exploitation; Evolutionary Algorithms; Finite Element Technology; Fuzzy Logic; Optimization Formulations for Sheet Metal Forming; Optimization of Machining Parameters; Particle Swarm Optimization; Soft Computing Methods in Cellular Manufacturing; Statistical Models for Predicting Disqualification Probability;</t>
  </si>
  <si>
    <t>TEC020000</t>
  </si>
  <si>
    <t>TD</t>
  </si>
  <si>
    <t>http://services.igi-global.com/resolvedoi/resolve.aspx?doi=10.4018/978-1-4666-0128-4</t>
  </si>
  <si>
    <t>http://www.igi-global.com/book/computational-methods-optimizing-manufacturing-technology/58297</t>
  </si>
  <si>
    <t>09/30/2011</t>
  </si>
  <si>
    <t>Innovation in Power, Control, and Optimization: Emerging Energy Technologies</t>
  </si>
  <si>
    <t>Pandian Vasant</t>
  </si>
  <si>
    <t>Nadar Barsoum</t>
  </si>
  <si>
    <t>Jeffrey Webb</t>
  </si>
  <si>
    <t>University Technology Petronas, Malaysia</t>
  </si>
  <si>
    <t>Curtin University, Malaysia</t>
  </si>
  <si>
    <t>Swinburne University of Technology, Malaysia</t>
  </si>
  <si>
    <t>Developing a system that can cope with variations of system or control parameters, measurement uncertainty, and complex, multi-objective optimization criteria is a frequent problem in engineering systems design. The need for a priori knowledge and the inability to learn from past experience make the design of robust, adaptive, and stable systems a difficult task.Innovation in Power, Control, and Optimization: Emerging Energy Technologies unites research on the development of techniques and methodologies to improve the performance of power systems, energy planning and environments, controllers and robotics, operation research, and modern artificial computational intelligent techniques. Containing research on power engineering, control systems, and methods of optimization, this book is written for professionals who want to improve their understanding of strategic developments in the area of power, control, and optimization.</t>
  </si>
  <si>
    <t>Electric Distribution Networks; Genetic Algorithms; Intelligent Operation and Emergency Control of Power Systems; Power Grid Analysis and Monitoring; Power System Stability; Renewable Energy; Smart Grid Techniques for Optimized Energy Use; Soft Computing and Computational Intelligence; Wind Farms;</t>
  </si>
  <si>
    <t>THR</t>
  </si>
  <si>
    <t>http://services.igi-global.com/resolvedoi/resolve.aspx?doi=10.4018/978-1-61350-138-2</t>
  </si>
  <si>
    <t>http://www.igi-global.com/book/innovation-power-control-optimization/52721</t>
  </si>
  <si>
    <t>08/31/2011</t>
  </si>
  <si>
    <t>Algorithms</t>
  </si>
  <si>
    <t>Hybrid Algorithms for Service, Computing and Manufacturing Systems: Routing and Scheduling Solutions</t>
  </si>
  <si>
    <t>Jairo R. Montoya-Torres</t>
  </si>
  <si>
    <t>Angel A. Juan</t>
  </si>
  <si>
    <t>Luisa Huaccho Huatuco</t>
  </si>
  <si>
    <t>Javier Faulin</t>
  </si>
  <si>
    <t>Gloria L. Rodriguez-Verjan</t>
  </si>
  <si>
    <t>Universidad de La Sabana, Colombia</t>
  </si>
  <si>
    <t>Open University of Catalonia, Spain</t>
  </si>
  <si>
    <t>University of Leeds, UK</t>
  </si>
  <si>
    <t>Public University of Navarre, Spain</t>
  </si>
  <si>
    <t>Ecole des mines de Saint-Etienne, France</t>
  </si>
  <si>
    <t>In a global, highly competitive environment, organizations face increasing economic pressure and customer demands for more complex products and services. Hybrid algorithms have the potential to play an important role in helping organizations achieve cost reduction and increased product development.Hybrid Algorithms for Service, Computing and Manufacturing Systems: Routing and Scheduling Solutions explores research developments and applications from an interdisciplinary perspective that combines approaches from operations research, computer science, artificial intelligence, and applied computational mathematics. Contributions cover a range of hybrid algorithm theory and practice as it relates to routing, scheduling, and real-life applications.</t>
  </si>
  <si>
    <t>Genetic Algorithms; Global Bacteria Optimization (GBO); Hybrid Algorithms for Manufacturing Rescheduling; Particle Swarm Optimization (PSO); Routing Solutions for the Service Industry; Simulated Annealing (SA); Tabu Search Procedure; Territory Alignment Problem; Vehicle Routing Models and Algorithms; Vehicle Routing Problem with Time Windows (VRPTW);</t>
  </si>
  <si>
    <t>COM051300</t>
  </si>
  <si>
    <t>TEC016000</t>
  </si>
  <si>
    <t>UMB</t>
  </si>
  <si>
    <t>http://services.igi-global.com/resolvedoi/resolve.aspx?doi=10.4018/978-1-61350-086-6</t>
  </si>
  <si>
    <t>http://www.igi-global.com/book/hybrid-algorithms-service-computing-manufacturing/51934</t>
  </si>
  <si>
    <t>Computer Engineering</t>
  </si>
  <si>
    <t>Wireless Systems</t>
  </si>
  <si>
    <t>Advances in Monolithic Microwave Integrated Circuits for Wireless Systems: Modeling and Design Technologies</t>
  </si>
  <si>
    <t>Arjuna Marzuki</t>
  </si>
  <si>
    <t>Ahmad Ismat Abdul Rahim</t>
  </si>
  <si>
    <t>Mourad Loulou</t>
  </si>
  <si>
    <t>Universiti Sains Malaysia, Malaysia</t>
  </si>
  <si>
    <t>Telekom Malaysia R&amp;D, Malaysia</t>
  </si>
  <si>
    <t>Group EleCom of LETI Laboratory, Tunisia</t>
  </si>
  <si>
    <t>Monolithic Microwave Integrated Circuit (MMIC) is an electronic device that is widely used in all high frequency wireless systems. In developing MMIC as a product, understanding analysis and design techniques, modeling, measurement methodology, and current trends are essential.Advances in Monolithic Microwave Integrated Circuits for Wireless Systems: Modeling and Design Technologies is a central source of knowledge on MMIC development, containing research on theory, design, and practical approaches to integrated circuit devices. This book is of interest to researchers in industry and academia working in the areas of circuit design, integrated circuits, and RF and microwave, as well as anyone with an interest in monolithic wireless device development.</t>
  </si>
  <si>
    <t>LNA Invention; Low Noise Amplifiers; Millimeter Wave Integrated Circuit (MMWIC); Monolithic Microwave Integrated Circuits (MMICs); Multi-Standard LNA; Power-Constrained Noise Optimization; RC Feedback; Reconfigurable LNA; Simultaneous Noise and Input Matching; WiMAX;</t>
  </si>
  <si>
    <t>TEC008010</t>
  </si>
  <si>
    <t>TEC008020</t>
  </si>
  <si>
    <t>TEC061000</t>
  </si>
  <si>
    <t>TJFC</t>
  </si>
  <si>
    <t>http://services.igi-global.com/resolvedoi/resolve.aspx?doi=10.4018/978-1-60566-886-4</t>
  </si>
  <si>
    <t>http://www.igi-global.com/book/advances-monolithic-microwave-integrated-circuits/51949</t>
  </si>
  <si>
    <t>06/30/2010</t>
  </si>
  <si>
    <t>Industrial Informatics Design, Use and Innovation: Perspectives and Services</t>
  </si>
  <si>
    <t>Jonny Holmström</t>
  </si>
  <si>
    <t>Mikael Wiberg</t>
  </si>
  <si>
    <t>Andreas Lund</t>
  </si>
  <si>
    <t>Umea University, Sweden</t>
  </si>
  <si>
    <t>N/A</t>
  </si>
  <si>
    <t>Industrial informatics as a field is currently expanding beyond improving the manufacture of goods to facilitating every aspect of the process, from after-market sales, to service production, sourcing, and e-maintenance, demonstrating the profound impact of informatics in modern society.Industrial Informatics Design, Use and Innovation: Perspectives and Services establishes not only a sound grounding in industrial informatics but it also provides a broad state-of-the-art review and showing connections and gaps in the current knowledge for researchers working in the field today. This compilation also represents guidance to those who design and use information technologies in industrial settings, and making it easier to create an informed basis for decisions.</t>
  </si>
  <si>
    <t>Heterogeneous systems; Human agency in industrial informatics; Infrastructure evolution in the process industry; Interactive architectures; Organizational and geographical borders; Outsourcing partnerships; Streamlining production; The ecology of innovation; Ubiquitous services in practice; Warehouse digitalization;</t>
  </si>
  <si>
    <t>BUS094000</t>
  </si>
  <si>
    <t>COM023000</t>
  </si>
  <si>
    <t>UY</t>
  </si>
  <si>
    <t>http://services.igi-global.com/resolvedoi/resolve.aspx?doi=10.4018/978-1-61520-692-6</t>
  </si>
  <si>
    <t>http://www.igi-global.com/book/industrial-informatics-design-use-innovation/37338</t>
  </si>
  <si>
    <t>Intelligent Industrial Systems: Modeling, Automation and Adaptive Behavior</t>
  </si>
  <si>
    <t>Gerasimos Rigatos</t>
  </si>
  <si>
    <t>Industrial Systems Institute &amp; National Technical University of Athens, Greece</t>
  </si>
  <si>
    <t>In recent years, there has been growing interest in industrial systems, especially in robotic manipulators and mobile robot systems. As the cost of robots goes down and become more compact, the number of industrial applications of robotic systems increases. Moreover, there is need to design industrial systems with intelligence, autonomous decision making capabilities, and self-diagnosing properties.Intelligent Industrial Systems: Modeling, Automation and Adaptive Behavior analyzes current trends in industrial systems design, such as intelligent, industrial, and mobile robotics, complex electromechanical systems, fault diagnosis and avoidance of critical conditions, optimization, and adaptive behavior. This book discusses examples from major areas of research for engineers and researchers, providing an extensive background on robotics and industrial systems with intelligence, autonomy, and adaptive behavior giving emphasis to industrial systems design.</t>
  </si>
  <si>
    <t>Artificial Neural Networks; Collective robotics; Discrete event systems; Dynamic pattern recognition; Industrial mobile robots; Intelligent automatic guided vehicles; Linear time-varying systems; Particle filtering; Robust fault detection; Sigma-Point Kalman filtering; Transparent fuzzy agents design;</t>
  </si>
  <si>
    <t>COM051430</t>
  </si>
  <si>
    <t>TEC032000</t>
  </si>
  <si>
    <t>AK</t>
  </si>
  <si>
    <t>http://services.igi-global.com/resolvedoi/resolve.aspx?doi=10.4018/978-1-61520-849-4</t>
  </si>
  <si>
    <t>http://www.igi-global.com/book/intelligent-industrial-systems/37339</t>
  </si>
  <si>
    <t>Computer Science and Information Technology</t>
  </si>
  <si>
    <t>Artificial Intelligence</t>
  </si>
  <si>
    <t>Nanotechnology</t>
  </si>
  <si>
    <t>Nanotechnology and Microelectronics: Global Diffusion, Economics and Policy</t>
  </si>
  <si>
    <t>Ndubuisi Ekekwe</t>
  </si>
  <si>
    <t>Johns Hopkins University, USA</t>
  </si>
  <si>
    <t>Modern technology has positioned us in the midst of a new revolution. Together, nanotechnology and microelectronics are the engines of modern commerce, and are directly or indirectly enabling numerous innovative global changes. Whenever there is advancement in their performances, a dawn emerges in the global economy bringing improvements in all areas of human endeavors.Nanotechnology and Microelectronics: Global Diffusion, Economics and Policy provides comprehensive research and case studies on the issues surrounding technology transfer and diffusion, trends and developments, and economics and policies as they relate to these technologies. This book serves as a resource for academics, students, policy-makers and professionals interested in advancing their knowledge of nanotechnology and microelectronics.</t>
  </si>
  <si>
    <t>Emerging diffusion paradigm on nanotechnology and microelectronics; Environment and climate issues on diffusion of these technologies; Global transfer, adoption and diffusion of nanotechnology and microelectronics; Infrastructures (education, research and industry) as they relate to these technologies; Legislative frameworks and legal issues on these technological diffusion; Nanotechnology and microelectronics: impacts, trends, benefits, relevance and policies; Roles and national technology policies as they pertain to adoption and diffusion; Sustainability of programs in developing and emerging nations; Technology clusters and incubation centers; Virtual education, collaboration and technology flow from developed nations;</t>
  </si>
  <si>
    <t>TEC059000</t>
  </si>
  <si>
    <t>TEC000000</t>
  </si>
  <si>
    <t>TBN</t>
  </si>
  <si>
    <t>http://services.igi-global.com/resolvedoi/resolve.aspx?doi=10.4018/978-1-61692-006-7</t>
  </si>
  <si>
    <t>http://www.igi-global.com/book/nanotechnology-microelectronics-global-diffusion-economics/40290</t>
  </si>
  <si>
    <t>03/31/2010</t>
  </si>
  <si>
    <t>Manufacturing Intelligence for Industrial Engineering: Methods for System Self-Organization, Learning, and Adaptation</t>
  </si>
  <si>
    <t>Zude Zhou</t>
  </si>
  <si>
    <t>Huaiqing Wang</t>
  </si>
  <si>
    <t>Ping Lou</t>
  </si>
  <si>
    <t>Wuhan University of Technology, China</t>
  </si>
  <si>
    <t>City University of Hong Kong, Hong Kong</t>
  </si>
  <si>
    <t>The manufacturing industry has experienced dramatic change over the years with growing advancements, implementations, and applications in technology.Manufacturing Intelligence for Industrial Engineering: Methods for System Self-Organization, Learning, and Adaptation focuses on the latest innovations for developing, describing, integrating, sharing, and processing intelligent activities in the process of manufacturing in engineering. Containing research from leading international experts, this publication provides readers with scientific foundations, theories, and key technologies of manufacturing intelligence.</t>
  </si>
  <si>
    <t>Artificial Neural Networks; Communication and interaction protocol; Computing intelligence; Cooperation, negotiation, and behavior coordination; Industrial engineering; Intelligent activities in manufacturing; Intelligent agents; Intelligent technology applications in manufacturing; Knowledge acquisition and management; Methods of data fusion; Modern manufacturing; Multi-sensor information fusion; Problem solving and interaction mechanism; Theories of multi-agent systems;</t>
  </si>
  <si>
    <t>COM051240</t>
  </si>
  <si>
    <t>EDU039000</t>
  </si>
  <si>
    <t>http://services.igi-global.com/resolvedoi/resolve.aspx?doi=10.4018/978-1-60566-864-2</t>
  </si>
  <si>
    <t>http://www.igi-global.com/book/manufacturing-intelligence-industrial-engineering/741</t>
  </si>
  <si>
    <t>12/31/2009</t>
  </si>
  <si>
    <t>Handbook of Research on Building Information Modeling and Construction Informatics: Concepts and Technologies</t>
  </si>
  <si>
    <t>Jason Underwood</t>
  </si>
  <si>
    <t>Umit Isikdag</t>
  </si>
  <si>
    <t>University of Salford, UK</t>
  </si>
  <si>
    <t>Beykent University, Turkey</t>
  </si>
  <si>
    <t>In recent years, building information modeling has become a very active research area of construction informatics with investigation of ICT use within construction industry processes and organizations.The Handbook of Research on Building Information Modeling and Construction Informatics: Concepts and Technologies addresses the problems related to information integration and interoperability throughout the lifecycle of a building, from feasibility and conceptual design through to demolition and recycling stages. Containing research from leading international experts, this Handbook of Research provides comprehensive coverage and definitions of the most important issues, concepts, trends, and technologies within the field.</t>
  </si>
  <si>
    <t>2D computer-aided and BIM estimating; Automated building process monitoring; BIM and geospatial information systems; BIM and urban spatial applications; BIM from an architectural design perspective; BIM maturity matrix; BIMs using semantic and spatial conditions; Developing context sensitive BIM based applications; Green building; Modeling concepts for BIM;</t>
  </si>
  <si>
    <t>COM051230</t>
  </si>
  <si>
    <t>COM062000</t>
  </si>
  <si>
    <t>http://services.igi-global.com/resolvedoi/resolve.aspx?doi=10.4018/978-1-60566-928-1</t>
  </si>
  <si>
    <t>http://www.igi-global.com/book/handbook-research-building-information-modeling/37234</t>
  </si>
  <si>
    <t>Technologies for Electrical Power Conversion, Efficiency, and Distribution: Methods and Processes</t>
  </si>
  <si>
    <t>Mihail Antchev</t>
  </si>
  <si>
    <t>Technical University, Bulgaria</t>
  </si>
  <si>
    <t>As population increases, the need for energy becomes a crisis of great importance.Technologies for Electrical Power Conversion, Efficiency, and Distribution: Methods and Processes combines unparalleled research, contemporary achievements, and emerging trends within electrical energy conversion technologies and renewable energy sources. The scholarly findings compiled provide a background for discussion of the problems and opportunities of power efficiency and energy conversion in order to develop innovative ways to implement such cutting-edge technologies in the future.</t>
  </si>
  <si>
    <t>Convertors in communication technologies; Electrical energy conversions; Electrical power from renewable energy sources; Energy efficiency; Single-phase and three-phase AC regulators; Single-phase and three-phase controlled rectifiers; Single-phase and three-phase convertors; Storage and use of energy; Uninterruptible power systems;</t>
  </si>
  <si>
    <t>http://services.igi-global.com/resolvedoi/resolve.aspx?doi=10.4018/978-1-61520-647-6</t>
  </si>
  <si>
    <t>http://www.igi-global.com/book/technologies-electrical-power-conversion-efficiency/37242</t>
  </si>
  <si>
    <t>01/31/2009</t>
  </si>
  <si>
    <t>Integrating Advanced Computer-Aided Design, Manufacturing, and Numerical Control: Principles and Implementations</t>
  </si>
  <si>
    <t>Xun Xu (Authored)</t>
  </si>
  <si>
    <t>University of Auckland, New Zealand</t>
  </si>
  <si>
    <t>For many years, computers have been playing a prominent role in the process of product design and manufacture. As manufacturing continues to march into the future, there is a critical need to address the role of computer technologies in an integrated fashion, placing emphasis on product data exchange as well as product data management.Integrating Advanced Computer-Aided Design, Manufacturing, and Numerical Control: Principles and Implementations presents basic principles of product modeling and manufacturing while featuring contemporary industrial case studies. A one-stop reference source for the latest international standards, and their implementations, this comprehensive title also expands beyond the traditional scope of the product development process to give a brief account on product data management (PDM) and product lifecycle management (PLM).</t>
  </si>
  <si>
    <t>Agent-based technology; Artificial neural network methods; CAD data exchange and CAD standards; Computer numerical control (CNC); Computer-aided Design (CAD); Computer-aided process planning and; Feature technology; Function block-enabled integration; Geometric modeling; Human-machine interface; Integrated feature technology; Integrated, adaptable CNC systems; Integration of CAD, CAPP, CAM, CNC; Key enabling technologies; Knowledge-Based Systems; manufacturing (CAPP/CAM); Product Data Management (PDM); Product Lifecycle Management (PLM); STEP standards; Web-based Technologies;</t>
  </si>
  <si>
    <t>COM043050</t>
  </si>
  <si>
    <t>http://services.igi-global.com/resolvedoi/resolve.aspx?doi=10.4018/978-1-59904-714-0</t>
  </si>
  <si>
    <t>http://www.igi-global.com/book/integrating-advanced-computer-aided-design/611</t>
  </si>
  <si>
    <t>11/30/2004</t>
  </si>
  <si>
    <t>Idea Group Publishing</t>
  </si>
  <si>
    <t>Library and Information Science</t>
  </si>
  <si>
    <t>Knowledge Management</t>
  </si>
  <si>
    <t>Knowledge Management in the Construction Industry: A Socio-Technical Perspective</t>
  </si>
  <si>
    <t>Abdul Samad Kazi</t>
  </si>
  <si>
    <t>Technical Research Centre of Finland, Finland</t>
  </si>
  <si>
    <t>Knowledge Management in the Construction Industry: A Socio-Technical Perspective presents a portfolio of concepts, methods, models, and tools supported by real life case studies from various corners of the globe providing insights into the management of knowledge in the construction industry. Untangling the hype from the reality, practical means of implementing knowledge management in the construction industry through various mechanisms and tools are demonstrated. For the practitioner, it provides practical insights and experiences from real life cases, for the researcher and academic, it provides current and state-of-the-art undertakings in this emerging area for the construction industry.</t>
  </si>
  <si>
    <t>COM039000</t>
  </si>
  <si>
    <t>COM077000</t>
  </si>
  <si>
    <t>http://services.igi-global.com/resolvedoi/resolve.aspx?doi=10.4018/978-1-59140-360-9</t>
  </si>
  <si>
    <t>http://www.igi-global.com/book/knowledge-management-construction-industry/681</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</si>
</sst>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5"/>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4" width="21.42578125" style="1" customWidth="1"/>
    <col min="15" max="18" width="21.42578125" style="1" hidden="1" customWidth="1"/>
    <col min="19" max="23" width="21.42578125" style="1" customWidth="1"/>
    <col min="24"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4" t="s">
        <v>34</v>
      </c>
      <c r="AJ1" s="4" t="s">
        <v>35</v>
      </c>
      <c r="AK1" s="4" t="s">
        <v>36</v>
      </c>
      <c r="AL1" s="4" t="s">
        <v>37</v>
      </c>
      <c r="AM1" s="4" t="s">
        <v>38</v>
      </c>
      <c r="AN1" s="4" t="s">
        <v>39</v>
      </c>
      <c r="AO1" s="4" t="s">
        <v>40</v>
      </c>
      <c r="AP1" s="4" t="s">
        <v>41</v>
      </c>
    </row>
    <row r="2" spans="1:42" s="2" customFormat="1" ht="22.5" customHeight="1">
      <c r="A2" s="3" t="s">
        <v>42</v>
      </c>
      <c r="B2" s="3">
        <v>2012</v>
      </c>
      <c r="C2" s="3" t="s">
        <v>43</v>
      </c>
      <c r="D2" s="3" t="s">
        <v>44</v>
      </c>
      <c r="E2" s="3" t="s">
        <v>45</v>
      </c>
      <c r="F2" s="3" t="s">
        <v>45</v>
      </c>
      <c r="G2" s="3" t="s">
        <v>46</v>
      </c>
      <c r="H2" s="3">
        <v>1</v>
      </c>
      <c r="I2" s="3" t="s">
        <v>47</v>
      </c>
      <c r="J2" s="3" t="s">
        <v>48</v>
      </c>
      <c r="K2" s="3" t="s">
        <v>49</v>
      </c>
      <c r="L2" s="3"/>
      <c r="M2" s="3"/>
      <c r="N2" s="3"/>
      <c r="O2" s="3"/>
      <c r="P2" s="3"/>
      <c r="Q2" s="3"/>
      <c r="R2" s="3"/>
      <c r="S2" s="3" t="s">
        <v>50</v>
      </c>
      <c r="T2" s="3" t="s">
        <v>51</v>
      </c>
      <c r="U2" s="3"/>
      <c r="V2" s="3"/>
      <c r="W2" s="3"/>
      <c r="X2" s="3"/>
      <c r="Y2" s="3"/>
      <c r="Z2" s="3"/>
      <c r="AA2" s="3"/>
      <c r="AB2" s="3" t="str">
        <f>"1-4666-0294-5"</f>
        <v>1-4666-0294-5</v>
      </c>
      <c r="AC2" s="3" t="str">
        <f>"978-1-4666-0294-6"</f>
        <v>978-1-4666-0294-6</v>
      </c>
      <c r="AD2" s="3" t="str">
        <f>"1-4666-0295-3"</f>
        <v>1-4666-0295-3</v>
      </c>
      <c r="AE2" s="3" t="str">
        <f>"978-1-4666-0295-3"</f>
        <v>978-1-4666-0295-3</v>
      </c>
      <c r="AF2" s="3" t="str">
        <f>"978-1-4666-0296-0"</f>
        <v>978-1-4666-0296-0</v>
      </c>
      <c r="AG2" s="3">
        <v>662</v>
      </c>
      <c r="AH2" s="3" t="s">
        <v>52</v>
      </c>
      <c r="AI2" s="3" t="s">
        <v>53</v>
      </c>
      <c r="AJ2" s="3"/>
      <c r="AK2" s="3" t="s">
        <v>54</v>
      </c>
      <c r="AL2" s="3" t="s">
        <v>55</v>
      </c>
      <c r="AM2" s="3" t="s">
        <v>54</v>
      </c>
      <c r="AN2" s="3" t="s">
        <v>56</v>
      </c>
      <c r="AO2" s="3" t="s">
        <v>57</v>
      </c>
      <c r="AP2" s="3" t="s">
        <v>58</v>
      </c>
    </row>
    <row r="3" spans="1:42" s="2" customFormat="1" ht="22.5" customHeight="1">
      <c r="A3" s="3" t="s">
        <v>59</v>
      </c>
      <c r="B3" s="3">
        <v>2012</v>
      </c>
      <c r="C3" s="3" t="s">
        <v>60</v>
      </c>
      <c r="D3" s="3" t="s">
        <v>61</v>
      </c>
      <c r="E3" s="3" t="s">
        <v>62</v>
      </c>
      <c r="F3" s="3" t="s">
        <v>62</v>
      </c>
      <c r="G3" s="3" t="s">
        <v>63</v>
      </c>
      <c r="H3" s="3">
        <v>1</v>
      </c>
      <c r="I3" s="3" t="s">
        <v>64</v>
      </c>
      <c r="J3" s="3" t="s">
        <v>65</v>
      </c>
      <c r="K3" s="3" t="s">
        <v>66</v>
      </c>
      <c r="L3" s="3"/>
      <c r="M3" s="3"/>
      <c r="N3" s="3"/>
      <c r="O3" s="3"/>
      <c r="P3" s="3"/>
      <c r="Q3" s="3"/>
      <c r="R3" s="3"/>
      <c r="S3" s="3" t="s">
        <v>67</v>
      </c>
      <c r="T3" s="3" t="s">
        <v>67</v>
      </c>
      <c r="U3" s="3"/>
      <c r="V3" s="3"/>
      <c r="W3" s="3"/>
      <c r="X3" s="3"/>
      <c r="Y3" s="3"/>
      <c r="Z3" s="3"/>
      <c r="AA3" s="3"/>
      <c r="AB3" s="3" t="str">
        <f>"1-4666-0173-6"</f>
        <v>1-4666-0173-6</v>
      </c>
      <c r="AC3" s="3" t="str">
        <f>"978-1-4666-0173-4"</f>
        <v>978-1-4666-0173-4</v>
      </c>
      <c r="AD3" s="3" t="str">
        <f>"1-4666-0174-4"</f>
        <v>1-4666-0174-4</v>
      </c>
      <c r="AE3" s="3" t="str">
        <f>"978-1-4666-0174-1"</f>
        <v>978-1-4666-0174-1</v>
      </c>
      <c r="AF3" s="3" t="str">
        <f>"978-1-4666-0175-8"</f>
        <v>978-1-4666-0175-8</v>
      </c>
      <c r="AG3" s="3">
        <v>296</v>
      </c>
      <c r="AH3" s="3" t="s">
        <v>68</v>
      </c>
      <c r="AI3" s="3" t="s">
        <v>69</v>
      </c>
      <c r="AJ3" s="3"/>
      <c r="AK3" s="3" t="s">
        <v>70</v>
      </c>
      <c r="AL3" s="3" t="s">
        <v>70</v>
      </c>
      <c r="AM3" s="3" t="s">
        <v>71</v>
      </c>
      <c r="AN3" s="3" t="s">
        <v>72</v>
      </c>
      <c r="AO3" s="3" t="s">
        <v>73</v>
      </c>
      <c r="AP3" s="3" t="s">
        <v>74</v>
      </c>
    </row>
    <row r="4" spans="1:42" s="2" customFormat="1" ht="22.5" customHeight="1">
      <c r="A4" s="3" t="s">
        <v>59</v>
      </c>
      <c r="B4" s="3">
        <v>2012</v>
      </c>
      <c r="C4" s="3" t="s">
        <v>60</v>
      </c>
      <c r="D4" s="3" t="s">
        <v>61</v>
      </c>
      <c r="E4" s="3" t="s">
        <v>75</v>
      </c>
      <c r="F4" s="3" t="s">
        <v>45</v>
      </c>
      <c r="G4" s="3" t="s">
        <v>46</v>
      </c>
      <c r="H4" s="3">
        <v>1</v>
      </c>
      <c r="I4" s="3" t="s">
        <v>76</v>
      </c>
      <c r="J4" s="3" t="s">
        <v>77</v>
      </c>
      <c r="K4" s="3"/>
      <c r="L4" s="3"/>
      <c r="M4" s="3"/>
      <c r="N4" s="3"/>
      <c r="O4" s="3"/>
      <c r="P4" s="3"/>
      <c r="Q4" s="3"/>
      <c r="R4" s="3"/>
      <c r="S4" s="3" t="s">
        <v>78</v>
      </c>
      <c r="T4" s="3"/>
      <c r="U4" s="3"/>
      <c r="V4" s="3"/>
      <c r="W4" s="3"/>
      <c r="X4" s="3"/>
      <c r="Y4" s="3"/>
      <c r="Z4" s="3"/>
      <c r="AA4" s="3"/>
      <c r="AB4" s="3" t="str">
        <f>"1-4666-0128-0"</f>
        <v>1-4666-0128-0</v>
      </c>
      <c r="AC4" s="3" t="str">
        <f>"978-1-4666-0128-4"</f>
        <v>978-1-4666-0128-4</v>
      </c>
      <c r="AD4" s="3" t="str">
        <f>"1-4666-0129-9"</f>
        <v>1-4666-0129-9</v>
      </c>
      <c r="AE4" s="3" t="str">
        <f>"978-1-4666-0129-1"</f>
        <v>978-1-4666-0129-1</v>
      </c>
      <c r="AF4" s="3" t="str">
        <f>"978-1-4666-0130-7"</f>
        <v>978-1-4666-0130-7</v>
      </c>
      <c r="AG4" s="3">
        <v>395</v>
      </c>
      <c r="AH4" s="3" t="s">
        <v>79</v>
      </c>
      <c r="AI4" s="3" t="s">
        <v>80</v>
      </c>
      <c r="AJ4" s="3"/>
      <c r="AK4" s="3" t="s">
        <v>54</v>
      </c>
      <c r="AL4" s="3" t="s">
        <v>54</v>
      </c>
      <c r="AM4" s="3" t="s">
        <v>81</v>
      </c>
      <c r="AN4" s="3" t="s">
        <v>82</v>
      </c>
      <c r="AO4" s="3" t="s">
        <v>83</v>
      </c>
      <c r="AP4" s="3" t="s">
        <v>84</v>
      </c>
    </row>
    <row r="5" spans="1:42" s="2" customFormat="1" ht="22.5" customHeight="1">
      <c r="A5" s="3" t="s">
        <v>85</v>
      </c>
      <c r="B5" s="3">
        <v>2012</v>
      </c>
      <c r="C5" s="3" t="s">
        <v>60</v>
      </c>
      <c r="D5" s="3" t="s">
        <v>61</v>
      </c>
      <c r="E5" s="3" t="s">
        <v>62</v>
      </c>
      <c r="F5" s="3" t="s">
        <v>62</v>
      </c>
      <c r="G5" s="3" t="s">
        <v>46</v>
      </c>
      <c r="H5" s="3">
        <v>1</v>
      </c>
      <c r="I5" s="3" t="s">
        <v>86</v>
      </c>
      <c r="J5" s="3" t="s">
        <v>87</v>
      </c>
      <c r="K5" s="3" t="s">
        <v>88</v>
      </c>
      <c r="L5" s="3" t="s">
        <v>89</v>
      </c>
      <c r="M5" s="3"/>
      <c r="N5" s="3"/>
      <c r="O5" s="3"/>
      <c r="P5" s="3"/>
      <c r="Q5" s="3"/>
      <c r="R5" s="3"/>
      <c r="S5" s="3" t="s">
        <v>90</v>
      </c>
      <c r="T5" s="3" t="s">
        <v>91</v>
      </c>
      <c r="U5" s="3" t="s">
        <v>92</v>
      </c>
      <c r="V5" s="3"/>
      <c r="W5" s="3"/>
      <c r="X5" s="3"/>
      <c r="Y5" s="3"/>
      <c r="Z5" s="3"/>
      <c r="AA5" s="3"/>
      <c r="AB5" s="3" t="str">
        <f>"1-61350-138-2"</f>
        <v>1-61350-138-2</v>
      </c>
      <c r="AC5" s="3" t="str">
        <f>"978-1-61350-138-2"</f>
        <v>978-1-61350-138-2</v>
      </c>
      <c r="AD5" s="3" t="str">
        <f>"1-61350-139-0"</f>
        <v>1-61350-139-0</v>
      </c>
      <c r="AE5" s="3" t="str">
        <f>"978-1-61350-139-9"</f>
        <v>978-1-61350-139-9</v>
      </c>
      <c r="AF5" s="3" t="str">
        <f>"978-1-61350-140-5"</f>
        <v>978-1-61350-140-5</v>
      </c>
      <c r="AG5" s="3">
        <v>396</v>
      </c>
      <c r="AH5" s="3" t="s">
        <v>93</v>
      </c>
      <c r="AI5" s="3" t="s">
        <v>94</v>
      </c>
      <c r="AJ5" s="3"/>
      <c r="AK5" s="3" t="s">
        <v>70</v>
      </c>
      <c r="AL5" s="3" t="s">
        <v>70</v>
      </c>
      <c r="AM5" s="3" t="s">
        <v>71</v>
      </c>
      <c r="AN5" s="3" t="s">
        <v>95</v>
      </c>
      <c r="AO5" s="3" t="s">
        <v>96</v>
      </c>
      <c r="AP5" s="3" t="s">
        <v>97</v>
      </c>
    </row>
    <row r="6" spans="1:42" s="2" customFormat="1" ht="22.5" customHeight="1">
      <c r="A6" s="3" t="s">
        <v>98</v>
      </c>
      <c r="B6" s="3">
        <v>2012</v>
      </c>
      <c r="C6" s="3" t="s">
        <v>43</v>
      </c>
      <c r="D6" s="3" t="s">
        <v>44</v>
      </c>
      <c r="E6" s="3" t="s">
        <v>45</v>
      </c>
      <c r="F6" s="3" t="s">
        <v>99</v>
      </c>
      <c r="G6" s="3" t="s">
        <v>46</v>
      </c>
      <c r="H6" s="3">
        <v>1</v>
      </c>
      <c r="I6" s="3" t="s">
        <v>100</v>
      </c>
      <c r="J6" s="3" t="s">
        <v>101</v>
      </c>
      <c r="K6" s="3" t="s">
        <v>102</v>
      </c>
      <c r="L6" s="3" t="s">
        <v>103</v>
      </c>
      <c r="M6" s="3" t="s">
        <v>104</v>
      </c>
      <c r="N6" s="3" t="s">
        <v>105</v>
      </c>
      <c r="O6" s="3"/>
      <c r="P6" s="3"/>
      <c r="Q6" s="3"/>
      <c r="R6" s="3"/>
      <c r="S6" s="3" t="s">
        <v>106</v>
      </c>
      <c r="T6" s="3" t="s">
        <v>107</v>
      </c>
      <c r="U6" s="3" t="s">
        <v>108</v>
      </c>
      <c r="V6" s="3" t="s">
        <v>109</v>
      </c>
      <c r="W6" s="3" t="s">
        <v>110</v>
      </c>
      <c r="X6" s="3"/>
      <c r="Y6" s="3"/>
      <c r="Z6" s="3"/>
      <c r="AA6" s="3"/>
      <c r="AB6" s="3" t="str">
        <f>"1-61350-086-6"</f>
        <v>1-61350-086-6</v>
      </c>
      <c r="AC6" s="3" t="str">
        <f>"978-1-61350-086-6"</f>
        <v>978-1-61350-086-6</v>
      </c>
      <c r="AD6" s="3" t="str">
        <f>"1-61350-087-4"</f>
        <v>1-61350-087-4</v>
      </c>
      <c r="AE6" s="3" t="str">
        <f>"978-1-61350-087-3"</f>
        <v>978-1-61350-087-3</v>
      </c>
      <c r="AF6" s="3" t="str">
        <f>"978-1-61350-088-0"</f>
        <v>978-1-61350-088-0</v>
      </c>
      <c r="AG6" s="3">
        <v>354</v>
      </c>
      <c r="AH6" s="3" t="s">
        <v>111</v>
      </c>
      <c r="AI6" s="3" t="s">
        <v>112</v>
      </c>
      <c r="AJ6" s="3"/>
      <c r="AK6" s="3" t="s">
        <v>113</v>
      </c>
      <c r="AL6" s="3" t="s">
        <v>114</v>
      </c>
      <c r="AM6" s="3" t="s">
        <v>81</v>
      </c>
      <c r="AN6" s="3" t="s">
        <v>115</v>
      </c>
      <c r="AO6" s="3" t="s">
        <v>116</v>
      </c>
      <c r="AP6" s="3" t="s">
        <v>117</v>
      </c>
    </row>
    <row r="7" spans="1:42" s="2" customFormat="1" ht="22.5" customHeight="1">
      <c r="A7" s="3" t="s">
        <v>98</v>
      </c>
      <c r="B7" s="3">
        <v>2012</v>
      </c>
      <c r="C7" s="3" t="s">
        <v>60</v>
      </c>
      <c r="D7" s="3" t="s">
        <v>61</v>
      </c>
      <c r="E7" s="3" t="s">
        <v>118</v>
      </c>
      <c r="F7" s="3" t="s">
        <v>119</v>
      </c>
      <c r="G7" s="3" t="s">
        <v>46</v>
      </c>
      <c r="H7" s="3">
        <v>1</v>
      </c>
      <c r="I7" s="3" t="s">
        <v>120</v>
      </c>
      <c r="J7" s="3" t="s">
        <v>121</v>
      </c>
      <c r="K7" s="3" t="s">
        <v>122</v>
      </c>
      <c r="L7" s="3" t="s">
        <v>123</v>
      </c>
      <c r="M7" s="3"/>
      <c r="N7" s="3"/>
      <c r="O7" s="3"/>
      <c r="P7" s="3"/>
      <c r="Q7" s="3"/>
      <c r="R7" s="3"/>
      <c r="S7" s="3" t="s">
        <v>124</v>
      </c>
      <c r="T7" s="3" t="s">
        <v>125</v>
      </c>
      <c r="U7" s="3" t="s">
        <v>126</v>
      </c>
      <c r="V7" s="3"/>
      <c r="W7" s="3"/>
      <c r="X7" s="3"/>
      <c r="Y7" s="3"/>
      <c r="Z7" s="3"/>
      <c r="AA7" s="3"/>
      <c r="AB7" s="3" t="str">
        <f>"1-60566-886-9"</f>
        <v>1-60566-886-9</v>
      </c>
      <c r="AC7" s="3" t="str">
        <f>"978-1-60566-886-4"</f>
        <v>978-1-60566-886-4</v>
      </c>
      <c r="AD7" s="3" t="str">
        <f>"1-60566-887-7"</f>
        <v>1-60566-887-7</v>
      </c>
      <c r="AE7" s="3" t="str">
        <f>"978-1-60566-887-1"</f>
        <v>978-1-60566-887-1</v>
      </c>
      <c r="AF7" s="3" t="str">
        <f>"978-1-61350-119-1"</f>
        <v>978-1-61350-119-1</v>
      </c>
      <c r="AG7" s="3">
        <v>380</v>
      </c>
      <c r="AH7" s="3" t="s">
        <v>127</v>
      </c>
      <c r="AI7" s="3" t="s">
        <v>128</v>
      </c>
      <c r="AJ7" s="3"/>
      <c r="AK7" s="3" t="s">
        <v>129</v>
      </c>
      <c r="AL7" s="3" t="s">
        <v>130</v>
      </c>
      <c r="AM7" s="3" t="s">
        <v>131</v>
      </c>
      <c r="AN7" s="3" t="s">
        <v>132</v>
      </c>
      <c r="AO7" s="3" t="s">
        <v>133</v>
      </c>
      <c r="AP7" s="3" t="s">
        <v>134</v>
      </c>
    </row>
    <row r="8" spans="1:42" s="2" customFormat="1" ht="22.5" customHeight="1">
      <c r="A8" s="3" t="s">
        <v>135</v>
      </c>
      <c r="B8" s="3">
        <v>2010</v>
      </c>
      <c r="C8" s="3" t="s">
        <v>43</v>
      </c>
      <c r="D8" s="3" t="s">
        <v>44</v>
      </c>
      <c r="E8" s="3" t="s">
        <v>45</v>
      </c>
      <c r="F8" s="3" t="s">
        <v>45</v>
      </c>
      <c r="G8" s="3" t="s">
        <v>46</v>
      </c>
      <c r="H8" s="3">
        <v>1</v>
      </c>
      <c r="I8" s="3" t="s">
        <v>136</v>
      </c>
      <c r="J8" s="3" t="s">
        <v>137</v>
      </c>
      <c r="K8" s="3" t="s">
        <v>138</v>
      </c>
      <c r="L8" s="3" t="s">
        <v>139</v>
      </c>
      <c r="M8" s="3"/>
      <c r="N8" s="3"/>
      <c r="O8" s="3"/>
      <c r="P8" s="3"/>
      <c r="Q8" s="3"/>
      <c r="R8" s="3"/>
      <c r="S8" s="3" t="s">
        <v>140</v>
      </c>
      <c r="T8" s="3" t="s">
        <v>140</v>
      </c>
      <c r="U8" s="3" t="s">
        <v>140</v>
      </c>
      <c r="V8" s="3"/>
      <c r="W8" s="3"/>
      <c r="X8" s="3"/>
      <c r="Y8" s="3"/>
      <c r="Z8" s="3"/>
      <c r="AA8" s="3"/>
      <c r="AB8" s="3" t="str">
        <f>"1-61520-692-2"</f>
        <v>1-61520-692-2</v>
      </c>
      <c r="AC8" s="3" t="str">
        <f>"978-1-61520-692-6"</f>
        <v>978-1-61520-692-6</v>
      </c>
      <c r="AD8" s="3" t="str">
        <f>"1-61520-693-0"</f>
        <v>1-61520-693-0</v>
      </c>
      <c r="AE8" s="3" t="str">
        <f>"978-1-61520-693-3"</f>
        <v>978-1-61520-693-3</v>
      </c>
      <c r="AF8" s="3" t="s">
        <v>141</v>
      </c>
      <c r="AG8" s="3">
        <v>238</v>
      </c>
      <c r="AH8" s="3" t="s">
        <v>142</v>
      </c>
      <c r="AI8" s="3" t="s">
        <v>143</v>
      </c>
      <c r="AJ8" s="3"/>
      <c r="AK8" s="3" t="s">
        <v>144</v>
      </c>
      <c r="AL8" s="3" t="s">
        <v>144</v>
      </c>
      <c r="AM8" s="3" t="s">
        <v>145</v>
      </c>
      <c r="AN8" s="3" t="s">
        <v>146</v>
      </c>
      <c r="AO8" s="3" t="s">
        <v>147</v>
      </c>
      <c r="AP8" s="3" t="s">
        <v>148</v>
      </c>
    </row>
    <row r="9" spans="1:42" s="2" customFormat="1" ht="22.5" customHeight="1">
      <c r="A9" s="3" t="s">
        <v>135</v>
      </c>
      <c r="B9" s="3">
        <v>2010</v>
      </c>
      <c r="C9" s="3" t="s">
        <v>43</v>
      </c>
      <c r="D9" s="3" t="s">
        <v>44</v>
      </c>
      <c r="E9" s="3" t="s">
        <v>45</v>
      </c>
      <c r="F9" s="3" t="s">
        <v>45</v>
      </c>
      <c r="G9" s="3" t="s">
        <v>46</v>
      </c>
      <c r="H9" s="3">
        <v>1</v>
      </c>
      <c r="I9" s="3" t="s">
        <v>149</v>
      </c>
      <c r="J9" s="3" t="s">
        <v>150</v>
      </c>
      <c r="K9" s="3"/>
      <c r="L9" s="3"/>
      <c r="M9" s="3"/>
      <c r="N9" s="3"/>
      <c r="O9" s="3"/>
      <c r="P9" s="3"/>
      <c r="Q9" s="3"/>
      <c r="R9" s="3"/>
      <c r="S9" s="3" t="s">
        <v>151</v>
      </c>
      <c r="T9" s="3"/>
      <c r="U9" s="3"/>
      <c r="V9" s="3"/>
      <c r="W9" s="3"/>
      <c r="X9" s="3"/>
      <c r="Y9" s="3"/>
      <c r="Z9" s="3"/>
      <c r="AA9" s="3"/>
      <c r="AB9" s="3" t="str">
        <f>"1-61520-849-6"</f>
        <v>1-61520-849-6</v>
      </c>
      <c r="AC9" s="3" t="str">
        <f>"978-1-61520-849-4"</f>
        <v>978-1-61520-849-4</v>
      </c>
      <c r="AD9" s="3" t="str">
        <f>"1-61520-850-X"</f>
        <v>1-61520-850-X</v>
      </c>
      <c r="AE9" s="3" t="str">
        <f>"978-1-61520-850-0"</f>
        <v>978-1-61520-850-0</v>
      </c>
      <c r="AF9" s="3" t="s">
        <v>141</v>
      </c>
      <c r="AG9" s="3">
        <v>601</v>
      </c>
      <c r="AH9" s="3" t="s">
        <v>152</v>
      </c>
      <c r="AI9" s="3" t="s">
        <v>153</v>
      </c>
      <c r="AJ9" s="3"/>
      <c r="AK9" s="3" t="s">
        <v>154</v>
      </c>
      <c r="AL9" s="3" t="s">
        <v>154</v>
      </c>
      <c r="AM9" s="3" t="s">
        <v>155</v>
      </c>
      <c r="AN9" s="3" t="s">
        <v>156</v>
      </c>
      <c r="AO9" s="3" t="s">
        <v>157</v>
      </c>
      <c r="AP9" s="3" t="s">
        <v>158</v>
      </c>
    </row>
    <row r="10" spans="1:42" s="2" customFormat="1" ht="22.5" customHeight="1">
      <c r="A10" s="3" t="s">
        <v>135</v>
      </c>
      <c r="B10" s="3">
        <v>2010</v>
      </c>
      <c r="C10" s="3" t="s">
        <v>43</v>
      </c>
      <c r="D10" s="3" t="s">
        <v>159</v>
      </c>
      <c r="E10" s="3" t="s">
        <v>160</v>
      </c>
      <c r="F10" s="3" t="s">
        <v>161</v>
      </c>
      <c r="G10" s="3" t="s">
        <v>46</v>
      </c>
      <c r="H10" s="3">
        <v>1</v>
      </c>
      <c r="I10" s="3" t="s">
        <v>162</v>
      </c>
      <c r="J10" s="3" t="s">
        <v>163</v>
      </c>
      <c r="K10" s="3"/>
      <c r="L10" s="3"/>
      <c r="M10" s="3"/>
      <c r="N10" s="3"/>
      <c r="O10" s="3"/>
      <c r="P10" s="3"/>
      <c r="Q10" s="3"/>
      <c r="R10" s="3"/>
      <c r="S10" s="3" t="s">
        <v>164</v>
      </c>
      <c r="T10" s="3"/>
      <c r="U10" s="3"/>
      <c r="V10" s="3"/>
      <c r="W10" s="3"/>
      <c r="X10" s="3"/>
      <c r="Y10" s="3"/>
      <c r="Z10" s="3"/>
      <c r="AA10" s="3"/>
      <c r="AB10" s="3" t="str">
        <f>"1-61692-006-8"</f>
        <v>1-61692-006-8</v>
      </c>
      <c r="AC10" s="3" t="str">
        <f>"978-1-61692-006-7"</f>
        <v>978-1-61692-006-7</v>
      </c>
      <c r="AD10" s="3" t="str">
        <f>"1-61692-007-6"</f>
        <v>1-61692-007-6</v>
      </c>
      <c r="AE10" s="3" t="str">
        <f>"978-1-61692-007-4"</f>
        <v>978-1-61692-007-4</v>
      </c>
      <c r="AF10" s="3" t="s">
        <v>141</v>
      </c>
      <c r="AG10" s="3">
        <v>538</v>
      </c>
      <c r="AH10" s="3" t="s">
        <v>165</v>
      </c>
      <c r="AI10" s="3" t="s">
        <v>166</v>
      </c>
      <c r="AJ10" s="3"/>
      <c r="AK10" s="3" t="s">
        <v>167</v>
      </c>
      <c r="AL10" s="3" t="s">
        <v>168</v>
      </c>
      <c r="AM10" s="3" t="s">
        <v>167</v>
      </c>
      <c r="AN10" s="3" t="s">
        <v>169</v>
      </c>
      <c r="AO10" s="3" t="s">
        <v>170</v>
      </c>
      <c r="AP10" s="3" t="s">
        <v>171</v>
      </c>
    </row>
    <row r="11" spans="1:42" s="2" customFormat="1" ht="22.5" customHeight="1">
      <c r="A11" s="3" t="s">
        <v>172</v>
      </c>
      <c r="B11" s="3">
        <v>2010</v>
      </c>
      <c r="C11" s="3" t="s">
        <v>60</v>
      </c>
      <c r="D11" s="3" t="s">
        <v>44</v>
      </c>
      <c r="E11" s="3" t="s">
        <v>45</v>
      </c>
      <c r="F11" s="3" t="s">
        <v>45</v>
      </c>
      <c r="G11" s="3" t="s">
        <v>63</v>
      </c>
      <c r="H11" s="3">
        <v>1</v>
      </c>
      <c r="I11" s="3" t="s">
        <v>173</v>
      </c>
      <c r="J11" s="3" t="s">
        <v>174</v>
      </c>
      <c r="K11" s="3" t="s">
        <v>175</v>
      </c>
      <c r="L11" s="3" t="s">
        <v>176</v>
      </c>
      <c r="M11" s="3"/>
      <c r="N11" s="3"/>
      <c r="O11" s="3"/>
      <c r="P11" s="3"/>
      <c r="Q11" s="3"/>
      <c r="R11" s="3"/>
      <c r="S11" s="3" t="s">
        <v>177</v>
      </c>
      <c r="T11" s="3" t="s">
        <v>178</v>
      </c>
      <c r="U11" s="3" t="s">
        <v>177</v>
      </c>
      <c r="V11" s="3"/>
      <c r="W11" s="3"/>
      <c r="X11" s="3"/>
      <c r="Y11" s="3"/>
      <c r="Z11" s="3"/>
      <c r="AA11" s="3"/>
      <c r="AB11" s="3" t="str">
        <f>"1-60566-864-8"</f>
        <v>1-60566-864-8</v>
      </c>
      <c r="AC11" s="3" t="str">
        <f>"978-1-60566-864-2"</f>
        <v>978-1-60566-864-2</v>
      </c>
      <c r="AD11" s="3" t="str">
        <f>"1-60566-865-6"</f>
        <v>1-60566-865-6</v>
      </c>
      <c r="AE11" s="3" t="str">
        <f>"978-1-60566-865-9"</f>
        <v>978-1-60566-865-9</v>
      </c>
      <c r="AF11" s="3" t="s">
        <v>141</v>
      </c>
      <c r="AG11" s="3">
        <v>407</v>
      </c>
      <c r="AH11" s="3" t="s">
        <v>179</v>
      </c>
      <c r="AI11" s="3" t="s">
        <v>180</v>
      </c>
      <c r="AJ11" s="3"/>
      <c r="AK11" s="3" t="s">
        <v>181</v>
      </c>
      <c r="AL11" s="3" t="s">
        <v>181</v>
      </c>
      <c r="AM11" s="3" t="s">
        <v>182</v>
      </c>
      <c r="AN11" s="3" t="s">
        <v>141</v>
      </c>
      <c r="AO11" s="3" t="s">
        <v>183</v>
      </c>
      <c r="AP11" s="3" t="s">
        <v>184</v>
      </c>
    </row>
    <row r="12" spans="1:42" s="2" customFormat="1" ht="22.5" customHeight="1">
      <c r="A12" s="3" t="s">
        <v>185</v>
      </c>
      <c r="B12" s="3">
        <v>2010</v>
      </c>
      <c r="C12" s="3" t="s">
        <v>43</v>
      </c>
      <c r="D12" s="3" t="s">
        <v>44</v>
      </c>
      <c r="E12" s="3" t="s">
        <v>45</v>
      </c>
      <c r="F12" s="3" t="s">
        <v>45</v>
      </c>
      <c r="G12" s="3" t="s">
        <v>46</v>
      </c>
      <c r="H12" s="3">
        <v>1</v>
      </c>
      <c r="I12" s="3" t="s">
        <v>186</v>
      </c>
      <c r="J12" s="3" t="s">
        <v>187</v>
      </c>
      <c r="K12" s="3" t="s">
        <v>188</v>
      </c>
      <c r="L12" s="3"/>
      <c r="M12" s="3"/>
      <c r="N12" s="3"/>
      <c r="O12" s="3"/>
      <c r="P12" s="3"/>
      <c r="Q12" s="3"/>
      <c r="R12" s="3"/>
      <c r="S12" s="3" t="s">
        <v>189</v>
      </c>
      <c r="T12" s="3" t="s">
        <v>190</v>
      </c>
      <c r="U12" s="3"/>
      <c r="V12" s="3"/>
      <c r="W12" s="3"/>
      <c r="X12" s="3"/>
      <c r="Y12" s="3"/>
      <c r="Z12" s="3"/>
      <c r="AA12" s="3"/>
      <c r="AB12" s="3" t="str">
        <f>"1-60566-928-8"</f>
        <v>1-60566-928-8</v>
      </c>
      <c r="AC12" s="3" t="str">
        <f>"978-1-60566-928-1"</f>
        <v>978-1-60566-928-1</v>
      </c>
      <c r="AD12" s="3" t="str">
        <f>"1-60566-929-6"</f>
        <v>1-60566-929-6</v>
      </c>
      <c r="AE12" s="3" t="str">
        <f>"978-1-60566-929-8"</f>
        <v>978-1-60566-929-8</v>
      </c>
      <c r="AF12" s="3" t="s">
        <v>141</v>
      </c>
      <c r="AG12" s="3">
        <v>757</v>
      </c>
      <c r="AH12" s="3" t="s">
        <v>191</v>
      </c>
      <c r="AI12" s="3" t="s">
        <v>192</v>
      </c>
      <c r="AJ12" s="3"/>
      <c r="AK12" s="3" t="s">
        <v>193</v>
      </c>
      <c r="AL12" s="3" t="s">
        <v>193</v>
      </c>
      <c r="AM12" s="3" t="s">
        <v>194</v>
      </c>
      <c r="AN12" s="3" t="s">
        <v>141</v>
      </c>
      <c r="AO12" s="3" t="s">
        <v>195</v>
      </c>
      <c r="AP12" s="3" t="s">
        <v>196</v>
      </c>
    </row>
    <row r="13" spans="1:42" s="2" customFormat="1" ht="22.5" customHeight="1">
      <c r="A13" s="3" t="s">
        <v>185</v>
      </c>
      <c r="B13" s="3">
        <v>2010</v>
      </c>
      <c r="C13" s="3" t="s">
        <v>60</v>
      </c>
      <c r="D13" s="3" t="s">
        <v>61</v>
      </c>
      <c r="E13" s="3" t="s">
        <v>62</v>
      </c>
      <c r="F13" s="3" t="s">
        <v>62</v>
      </c>
      <c r="G13" s="3" t="s">
        <v>63</v>
      </c>
      <c r="H13" s="3">
        <v>1</v>
      </c>
      <c r="I13" s="3" t="s">
        <v>197</v>
      </c>
      <c r="J13" s="3" t="s">
        <v>198</v>
      </c>
      <c r="K13" s="3"/>
      <c r="L13" s="3"/>
      <c r="M13" s="3"/>
      <c r="N13" s="3"/>
      <c r="O13" s="3"/>
      <c r="P13" s="3"/>
      <c r="Q13" s="3"/>
      <c r="R13" s="3"/>
      <c r="S13" s="3" t="s">
        <v>199</v>
      </c>
      <c r="T13" s="3"/>
      <c r="U13" s="3"/>
      <c r="V13" s="3"/>
      <c r="W13" s="3"/>
      <c r="X13" s="3"/>
      <c r="Y13" s="3"/>
      <c r="Z13" s="3"/>
      <c r="AA13" s="3"/>
      <c r="AB13" s="3" t="str">
        <f>"1-61520-647-7"</f>
        <v>1-61520-647-7</v>
      </c>
      <c r="AC13" s="3" t="str">
        <f>"978-1-61520-647-6"</f>
        <v>978-1-61520-647-6</v>
      </c>
      <c r="AD13" s="3" t="str">
        <f>"1-61520-648-5"</f>
        <v>1-61520-648-5</v>
      </c>
      <c r="AE13" s="3" t="str">
        <f>"978-1-61520-648-3"</f>
        <v>978-1-61520-648-3</v>
      </c>
      <c r="AF13" s="3" t="s">
        <v>141</v>
      </c>
      <c r="AG13" s="3">
        <v>348</v>
      </c>
      <c r="AH13" s="3" t="s">
        <v>200</v>
      </c>
      <c r="AI13" s="3" t="s">
        <v>201</v>
      </c>
      <c r="AJ13" s="3"/>
      <c r="AK13" s="3" t="s">
        <v>193</v>
      </c>
      <c r="AL13" s="3" t="s">
        <v>193</v>
      </c>
      <c r="AM13" s="3" t="s">
        <v>182</v>
      </c>
      <c r="AN13" s="3" t="s">
        <v>141</v>
      </c>
      <c r="AO13" s="3" t="s">
        <v>202</v>
      </c>
      <c r="AP13" s="3" t="s">
        <v>203</v>
      </c>
    </row>
    <row r="14" spans="1:42" s="2" customFormat="1" ht="22.5" customHeight="1">
      <c r="A14" s="3" t="s">
        <v>204</v>
      </c>
      <c r="B14" s="3">
        <v>2009</v>
      </c>
      <c r="C14" s="3" t="s">
        <v>43</v>
      </c>
      <c r="D14" s="3" t="s">
        <v>61</v>
      </c>
      <c r="E14" s="3" t="s">
        <v>75</v>
      </c>
      <c r="F14" s="3" t="s">
        <v>45</v>
      </c>
      <c r="G14" s="3" t="s">
        <v>63</v>
      </c>
      <c r="H14" s="3">
        <v>1</v>
      </c>
      <c r="I14" s="3" t="s">
        <v>205</v>
      </c>
      <c r="J14" s="3" t="s">
        <v>206</v>
      </c>
      <c r="K14" s="3"/>
      <c r="L14" s="3"/>
      <c r="M14" s="3"/>
      <c r="N14" s="3"/>
      <c r="O14" s="3"/>
      <c r="P14" s="3"/>
      <c r="Q14" s="3"/>
      <c r="R14" s="3"/>
      <c r="S14" s="3" t="s">
        <v>207</v>
      </c>
      <c r="T14" s="3"/>
      <c r="U14" s="3"/>
      <c r="V14" s="3"/>
      <c r="W14" s="3"/>
      <c r="X14" s="3"/>
      <c r="Y14" s="3"/>
      <c r="Z14" s="3"/>
      <c r="AA14" s="3"/>
      <c r="AB14" s="3" t="str">
        <f>"1-59904-714-4"</f>
        <v>1-59904-714-4</v>
      </c>
      <c r="AC14" s="3" t="str">
        <f>"978-1-59904-714-0"</f>
        <v>978-1-59904-714-0</v>
      </c>
      <c r="AD14" s="3" t="str">
        <f>"1-59904-716-0"</f>
        <v>1-59904-716-0</v>
      </c>
      <c r="AE14" s="3" t="str">
        <f>"978-1-59904-716-4"</f>
        <v>978-1-59904-716-4</v>
      </c>
      <c r="AF14" s="3" t="s">
        <v>141</v>
      </c>
      <c r="AG14" s="3">
        <v>424</v>
      </c>
      <c r="AH14" s="3" t="s">
        <v>208</v>
      </c>
      <c r="AI14" s="3" t="s">
        <v>209</v>
      </c>
      <c r="AJ14" s="3"/>
      <c r="AK14" s="3" t="s">
        <v>210</v>
      </c>
      <c r="AL14" s="3" t="s">
        <v>210</v>
      </c>
      <c r="AM14" s="3" t="s">
        <v>81</v>
      </c>
      <c r="AN14" s="3" t="s">
        <v>141</v>
      </c>
      <c r="AO14" s="3" t="s">
        <v>211</v>
      </c>
      <c r="AP14" s="3" t="s">
        <v>212</v>
      </c>
    </row>
    <row r="15" spans="1:42" s="2" customFormat="1" ht="22.5" customHeight="1">
      <c r="A15" s="3" t="s">
        <v>213</v>
      </c>
      <c r="B15" s="3">
        <v>2005</v>
      </c>
      <c r="C15" s="3" t="s">
        <v>214</v>
      </c>
      <c r="D15" s="3" t="s">
        <v>215</v>
      </c>
      <c r="E15" s="3" t="s">
        <v>216</v>
      </c>
      <c r="F15" s="3" t="s">
        <v>216</v>
      </c>
      <c r="G15" s="3" t="s">
        <v>46</v>
      </c>
      <c r="H15" s="3">
        <v>1</v>
      </c>
      <c r="I15" s="3" t="s">
        <v>217</v>
      </c>
      <c r="J15" s="3" t="s">
        <v>218</v>
      </c>
      <c r="K15" s="3"/>
      <c r="L15" s="3"/>
      <c r="M15" s="3"/>
      <c r="N15" s="3"/>
      <c r="O15" s="3"/>
      <c r="P15" s="3"/>
      <c r="Q15" s="3"/>
      <c r="R15" s="3"/>
      <c r="S15" s="3" t="s">
        <v>219</v>
      </c>
      <c r="T15" s="3"/>
      <c r="U15" s="3"/>
      <c r="V15" s="3"/>
      <c r="W15" s="3"/>
      <c r="X15" s="3"/>
      <c r="Y15" s="3"/>
      <c r="Z15" s="3"/>
      <c r="AA15" s="3"/>
      <c r="AB15" s="3" t="str">
        <f>"1-59140-360-X"</f>
        <v>1-59140-360-X</v>
      </c>
      <c r="AC15" s="3" t="str">
        <f>"978-1-59140-360-9"</f>
        <v>978-1-59140-360-9</v>
      </c>
      <c r="AD15" s="3" t="str">
        <f>"1-59140-362-6"</f>
        <v>1-59140-362-6</v>
      </c>
      <c r="AE15" s="3" t="str">
        <f>"978-1-59140-362-3"</f>
        <v>978-1-59140-362-3</v>
      </c>
      <c r="AF15" s="3" t="s">
        <v>141</v>
      </c>
      <c r="AG15" s="3">
        <v>384</v>
      </c>
      <c r="AH15" s="3" t="s">
        <v>220</v>
      </c>
      <c r="AI15" s="3"/>
      <c r="AJ15" s="3"/>
      <c r="AK15" s="3" t="s">
        <v>221</v>
      </c>
      <c r="AL15" s="3" t="s">
        <v>221</v>
      </c>
      <c r="AM15" s="3" t="s">
        <v>222</v>
      </c>
      <c r="AN15" s="3" t="s">
        <v>141</v>
      </c>
      <c r="AO15" s="3" t="s">
        <v>223</v>
      </c>
      <c r="AP15" s="3" t="s">
        <v>224</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Title-List-Electrical-Engineeri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2014-03-23T23:44:58Z</dcterms:created>
  <dcterms:modified xsi:type="dcterms:W3CDTF">2014-03-23T23:44:58Z</dcterms:modified>
</cp:coreProperties>
</file>