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20" yWindow="885" windowWidth="28035" windowHeight="11985"/>
  </bookViews>
  <sheets>
    <sheet name="Title-List-E-Adoption-in-Develo" sheetId="1" r:id="rId1"/>
  </sheets>
  <calcPr calcId="125725"/>
</workbook>
</file>

<file path=xl/calcChain.xml><?xml version="1.0" encoding="utf-8"?>
<calcChain xmlns="http://schemas.openxmlformats.org/spreadsheetml/2006/main">
  <c r="AE17" i="1"/>
  <c r="AD17"/>
  <c r="AC17"/>
  <c r="AB17"/>
  <c r="AE16"/>
  <c r="AD16"/>
  <c r="AC16"/>
  <c r="AB16"/>
  <c r="AE15"/>
  <c r="AD15"/>
  <c r="AC15"/>
  <c r="AB15"/>
  <c r="AE14"/>
  <c r="AD14"/>
  <c r="AC14"/>
  <c r="AB14"/>
  <c r="AE13"/>
  <c r="AD13"/>
  <c r="AC13"/>
  <c r="AB13"/>
  <c r="AE12"/>
  <c r="AD12"/>
  <c r="AC12"/>
  <c r="AB12"/>
  <c r="AE11"/>
  <c r="AD11"/>
  <c r="AC11"/>
  <c r="AB11"/>
  <c r="AE10"/>
  <c r="AD10"/>
  <c r="AC10"/>
  <c r="AB10"/>
  <c r="AF9"/>
  <c r="AE9"/>
  <c r="AD9"/>
  <c r="AC9"/>
  <c r="AB9"/>
  <c r="AF8"/>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<sst xmlns="http://schemas.openxmlformats.org/spreadsheetml/2006/main" count="339" uniqueCount="236">
  <si>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</si>
  <si>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</si>
  <si>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</si>
  <si>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</si>
  <si>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</si>
  <si>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</si>
  <si>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</si>
  <si>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</si>
  <si>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</si>
  <si>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</si>
  <si>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</si>
  <si>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</si>
  <si>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</si>
  <si>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</si>
  <si>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</si>
  <si>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</si>
  <si>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</si>
  <si>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</si>
  <si>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</si>
  <si>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</si>
  <si>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</si>
  <si>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</si>
  <si>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</si>
  <si>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</si>
  <si>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</si>
  <si>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</si>
  <si>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</si>
  <si>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</si>
  <si>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</si>
  <si>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</si>
  <si>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</si>
  <si>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</si>
  <si>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</si>
  <si>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</si>
  <si>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</si>
  <si>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</si>
  <si>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</si>
  <si>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</si>
  <si>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</si>
  <si>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</si>
  <si>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</si>
  <si>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</si>
  <si>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03/31/2013</t>
  </si>
  <si>
    <t>Information Science Reference</t>
  </si>
  <si>
    <t>Social Science</t>
  </si>
  <si>
    <t>Human Aspects of Technology</t>
  </si>
  <si>
    <t>Sustainable Development</t>
  </si>
  <si>
    <t>Edited</t>
  </si>
  <si>
    <t>Technology, Sustainability, and Rural Development in Africa</t>
  </si>
  <si>
    <t>Blessing Maumbe</t>
  </si>
  <si>
    <t>Julius J. Okello</t>
  </si>
  <si>
    <t>Massey University, New Zealand</t>
  </si>
  <si>
    <t>University of Nairobi, Kenya</t>
  </si>
  <si>
    <t>The emerging use of information and communication technologies has expanded the opportunities for rural development in Africa.Technology, Sustainability, and Rural Development in Africa provides research, analytical methods, techniques, and development policies in ICT adoption and diffusion in Africa and around the globe. Highlighting the major trends in ICT applications and rural development, this book is useful for scholars, academics, researchers and government policy makers.</t>
  </si>
  <si>
    <t>Agricultural Markets; E-Commerce; Information and Communication Technology; Market Information Services; Mobile Technology; Socio-Economic Development;</t>
  </si>
  <si>
    <t>BUS072000</t>
  </si>
  <si>
    <t>POL026000</t>
  </si>
  <si>
    <t>TEC052000</t>
  </si>
  <si>
    <t>RNU</t>
  </si>
  <si>
    <t>http://services.igi-global.com/resolvedoi/resolve.aspx?doi=10.4018/978-1-4666-3607-1</t>
  </si>
  <si>
    <t>http://www.igi-global.com/book/technology-sustainability-rural-development-africa/71954</t>
  </si>
  <si>
    <t>Authored</t>
  </si>
  <si>
    <t>ICTs for Health, Education, and Socioeconomic Policies: Regional Cases</t>
  </si>
  <si>
    <t>Ahmed Driouchi</t>
  </si>
  <si>
    <t>Al Akhawayn University, Morocco</t>
  </si>
  <si>
    <t>Advancing technologies play an important role in the interactions between health, education, and socioeconomic policies. The subsequent outcomes between these areas require a better understanding and assessment in order to pursue further efficient coordination.ICTs for Health, Education and Socioeconomic Policies: Regional Cases discusses the benefits that can be gained from the interactions between health, education, and socioeconomic areas. Providing a regional focus on the Southern Mediterranean, Middle Eastern, and Arab economies, this book is essential for researchers, scholars, developers, policy makers, and graduate students interested in these specific regions and studies.</t>
  </si>
  <si>
    <t>Economic Policy; Fragmented and Coordinated Actions; Health, Education, Social, and Economic Capital as Components of Wealth; Human Aspects of Technology; ICTs and Coordination; Social Computing; Social Deficits, Social Cohesion and Human Development; Socioeconomic Policies;</t>
  </si>
  <si>
    <t>PDR</t>
  </si>
  <si>
    <t>http://services.igi-global.com/resolvedoi/resolve.aspx?doi=10.4018/978-1-4666-3643-9</t>
  </si>
  <si>
    <t>http://www.igi-global.com/book/icts-health-education-socioeconomic-policies/72147</t>
  </si>
  <si>
    <t>Public Policy and Administration</t>
  </si>
  <si>
    <t>Electronic Government</t>
  </si>
  <si>
    <t>Digital Divide &amp; Developing Countries</t>
  </si>
  <si>
    <t>Digital Public Administration and E-Government in Developing Nations: Policy and Practice</t>
  </si>
  <si>
    <t>David Griffin</t>
  </si>
  <si>
    <t>Edward F. Halpin</t>
  </si>
  <si>
    <t>Lakshman Dissanayake</t>
  </si>
  <si>
    <t>Nazmunnessa Mahtab</t>
  </si>
  <si>
    <t>Leeds Metropolitan University, UK</t>
  </si>
  <si>
    <t>University of Dhaka, Bangladesh</t>
  </si>
  <si>
    <t>In recent years, it has become apparent that there are very distinct gaps between developed and developing regions in the world, especially in regards to e-government systems, infrastructures, and processes.Digital Public Administration and E-Government in Developing Nations: Policy and Practice examines e-government from the perspective of developing nations and addresses issues and concerns of developing systems and processes. This publication is a valuable and insightful tool for researchers, practitioners, policymakers, and students in different fields who are interested in information systems, public policies, politics, and media and communication studies.</t>
  </si>
  <si>
    <t>Digital divide; E-Democracy; E-Government Impacts; E-Government Strategy and Policy; Global information technology; Public-Private Partnerships;</t>
  </si>
  <si>
    <t>POL017000</t>
  </si>
  <si>
    <t>POL028000</t>
  </si>
  <si>
    <t>JPP</t>
  </si>
  <si>
    <t>http://services.igi-global.com/resolvedoi/resolve.aspx?doi=10.4018/978-1-4666-3691-0</t>
  </si>
  <si>
    <t>http://www.igi-global.com/book/digital-public-administration-government-developing/72163</t>
  </si>
  <si>
    <t>11/30/2012</t>
  </si>
  <si>
    <t>Media and Communications</t>
  </si>
  <si>
    <t>Social Computing</t>
  </si>
  <si>
    <t>Cases on Web 2.0 in Developing Countries: Studies on Implementation, Application, and Use</t>
  </si>
  <si>
    <t>Nahed Amin Azab</t>
  </si>
  <si>
    <t>The American University in Cairo, Egypt</t>
  </si>
  <si>
    <t>As the majority of the world continues to move into an internet-based society we have seen significant social, cultural, economic and technological changes. Most developing countries have embraced Web 2.0 and have moved onto the next generation of the World Wide Web, however, some developing countries still struggle to bridge the digital divide.Cases on Web 2.0 in Developing Countries: Studies on Implementation, Application, and Use investigates the perception of the value of Web 2.0, the adoption and application of its technologies, as well as the different approaches and innovations necessary for the implementation of Web applications in developing countries.</t>
  </si>
  <si>
    <t>Developing Countries; E-business; E-Commerce; Information and Communication Technology; Web 2.0 Applications; Web 2.0 in Developing Countries; World Wide Web;</t>
  </si>
  <si>
    <t>COM079000</t>
  </si>
  <si>
    <t>SOC042000</t>
  </si>
  <si>
    <t>UBJ</t>
  </si>
  <si>
    <t>http://services.igi-global.com/resolvedoi/resolve.aspx?doi=10.4018/978-1-4666-2515-0</t>
  </si>
  <si>
    <t>http://www.igi-global.com/book/cases-web-developing-countries/68196</t>
  </si>
  <si>
    <t>05/31/2012</t>
  </si>
  <si>
    <t>Business and Management</t>
  </si>
  <si>
    <t>Global Business</t>
  </si>
  <si>
    <t>Comparing High Technology Firms in Developed and Developing Countries: Cluster Growth Initiatives</t>
  </si>
  <si>
    <t>Tomas Gabriel Bas</t>
  </si>
  <si>
    <t>Jingyuan Zhao</t>
  </si>
  <si>
    <t>University Adolfo Ibañez, Chile</t>
  </si>
  <si>
    <t>University of Québec at Montréal, Canada</t>
  </si>
  <si>
    <t>Clusters are geographic concentrations of interconnected companies, specialized suppliers, service providers, and associated institutions in a particular field that are present in a nation or region. The development and upgrading of clusters is an important agenda for governments, companies, and other institutions. Cluster growth initiatives are an important new direction in economic policy, building on earlier efforts in macroeconomic stabilization, privatization, market opening, and cost reduction related to doing business.Comparing High Technology Firms in Developed and Developing Countries: Cluster Growth Initiatives is the leading source of information for readers interested in this field of study as it promotes scientific discussion on policies and practice of cluster growth, as well as covers the emerging research topics which are going to define the future of the management of technology. Furthermore, this book demonstrates the effectiveness and efficiency of technology policy based on observations of differential growth rate of high technology firms in clusters, and explores the factors that explain superior performance of high technology firms to contribute the improvement of technology policy in both developed and developing countries.</t>
  </si>
  <si>
    <t>Human Resources Management; Industry-Academia Cooperation; Innovation Environments; Knowledge Flow; Knowledge Spillover; Patents and Intellectual Property; Role of Government and Public Policy; Strategic Management; Sustainable Development; Technology and Natural Resources; Venture capital;</t>
  </si>
  <si>
    <t>TEC008060</t>
  </si>
  <si>
    <t>GTF</t>
  </si>
  <si>
    <t>http://services.igi-global.com/resolvedoi/resolve.aspx?doi=10.4018/978-1-4666-1646-2</t>
  </si>
  <si>
    <t>http://www.igi-global.com/book/comparing-high-technology-firms-developed/61647</t>
  </si>
  <si>
    <t>Computer Science and Information Technology</t>
  </si>
  <si>
    <t>IT Research and Theory</t>
  </si>
  <si>
    <t>Leveraging Developing Economies with the Use of Information Technology: Trends and Tools</t>
  </si>
  <si>
    <t>Abel Usoro</t>
  </si>
  <si>
    <t>Grzegorz Majewski</t>
  </si>
  <si>
    <t>Princely Ifinedo</t>
  </si>
  <si>
    <t>Iwara Arikpo</t>
  </si>
  <si>
    <t>University of the West of Scotland, UK</t>
  </si>
  <si>
    <t>Cape Breton University, Canada</t>
  </si>
  <si>
    <t>University of Calabar, Nigeria</t>
  </si>
  <si>
    <t>No aspect of business, public, or private lives in developed economies can be discussed today without acknowledging the role of information and communication technologies (ICT). A shortage of studies still exists, however, on how ICTs can help developing economies.Leveraging Developing Economies with the Use of Information Technology: Trends and Tools moves toward filling the gap in research on ICT and developing nations, bringing these countries one step closer to advancement through technology. This essential publication will bring together ideas, views, and perspectives helpful to government officials, business professionals, and other individuals worldwide as they consider the use of ICT for socio-economic progress in the developing world.</t>
  </si>
  <si>
    <t>Community networking and information systems; Digital divide and developing countries; Distance Education and E-Learning; E-Business and E-Commerce; E-Government; E-tourism; Global Information Systems; IT Research and Theory; Knowledge Management; Software Engineering;</t>
  </si>
  <si>
    <t>COM032000</t>
  </si>
  <si>
    <t>COM031000</t>
  </si>
  <si>
    <t>GPF</t>
  </si>
  <si>
    <t>http://services.igi-global.com/resolvedoi/resolve.aspx?doi=10.4018/978-1-4666-1637-0</t>
  </si>
  <si>
    <t>http://www.igi-global.com/book/leveraging-developing-economies-use-information/61661</t>
  </si>
  <si>
    <t>03/31/2012</t>
  </si>
  <si>
    <t>Handbook of Research on E-Government in Emerging Economies: Adoption, E-Participation, and Legal Frameworks</t>
  </si>
  <si>
    <t>Kelvin Joseph Bwalya</t>
  </si>
  <si>
    <t>Saul F.C. Zulu</t>
  </si>
  <si>
    <t>University of Botswana, Botswana</t>
  </si>
  <si>
    <t>E-government applications enable interaction amongst government departments, citizens, and businesses. Benefits of e-government include encouraging social inclusion (citizens are able to participate in various socio-economic activities such as decision-making), e-participation (facilitate e-democracy/e-voting), enacting effectiveness of public service delivery by allowing seamless integration of government departments and so forth. Understanding the context in which e-government applications should be implemented is critical to e-government success.The Handbook of Research on E-Government in Emerging Economies: Adoption, E -Participation, and Legal Frameworks is a collection of knowledge on contemporary experiences on technological, societal, and legal setups of e-government implementation in emerging economies. The book is composed of professionals and researchers working in the field of e-government and information/knowledge management in various disciplines and establishments.</t>
  </si>
  <si>
    <t>Broader context of telecom and ICT policy and linkage to e-Government implementation.; E-Government adoption metrics; E-Participation (e-Democracy/e-Voting) and social inclusion in the context of e-Government; Empirical case studies of implementing e-Government initiatives in resource constrained economies; Empirical evaluation of e-Government adoption models; Establishment of e-Government institutional, legal and regulatory frameworks; Laws on access to government information and services with regards to e-Government; Marketing the e-Government phenomenon; Monitoring, evaluation, and cost-benefit analysis of e-Government interventions.; National e-Government strategy: design and implementation; Seamless integration of public services; User identity and authentication in the e-Government environment;</t>
  </si>
  <si>
    <t>POL040000</t>
  </si>
  <si>
    <t>TEC000000</t>
  </si>
  <si>
    <t>http://services.igi-global.com/resolvedoi/resolve.aspx?doi=10.4018/978-1-4666-0324-0</t>
  </si>
  <si>
    <t>http://www.igi-global.com/book/handbook-research-government-emerging-economies/59737</t>
  </si>
  <si>
    <t>01/31/2012</t>
  </si>
  <si>
    <t>E-Adoption and Technologies for Empowering Developing Countries: Global Advances</t>
  </si>
  <si>
    <t>Sushil K. Sharma</t>
  </si>
  <si>
    <t>Ball State University, USA</t>
  </si>
  <si>
    <t>The adoption of technology has provided opportunities for increased participation in global affairs both at an individual and organizational level. As a discipline, e-adoption focuses on the requirements, policies, and implications of widespread technology use in developed and developing countries.E-Adoption and Technologies for Empowering Developing Countries: Global Advances reviews the impact technology has had on individuals and organizations whose access to media and resources is otherwise limited. With overviews of topics including electronic voting, electronic delivery systems, social Web applications, and online educational environments, this reference work provides a foundation for understanding the interplay between technology and societal growth and development.</t>
  </si>
  <si>
    <t>Competing Organizational Cultures; Content Management Systems; Digital Natives; Electronic Delivery Systems; Electronic Voting; Location-Based Mobile Advertising; Organizational Learning; Social Web Networks; Students and Online Environments; Technology and E-Government;</t>
  </si>
  <si>
    <t>LAW109000</t>
  </si>
  <si>
    <t>http://services.igi-global.com/resolvedoi/resolve.aspx?doi=10.4018/978-1-4666-0041-6</t>
  </si>
  <si>
    <t>http://www.igi-global.com/book/adoption-technologies-empowering-developing-countries/56013</t>
  </si>
  <si>
    <t>10/31/2010</t>
  </si>
  <si>
    <t>Global Information Technology</t>
  </si>
  <si>
    <t>ICT Acceptance, Investment and Organization: Cultural Practices and Values in the Arab World</t>
  </si>
  <si>
    <t>Salam Abdallah</t>
  </si>
  <si>
    <t>Fayez Ahmad Albadri</t>
  </si>
  <si>
    <t>Abu Dhabi University, UAE</t>
  </si>
  <si>
    <t>ADMA-OPCO, Abu Dhabi, UAE</t>
  </si>
  <si>
    <t>N/A</t>
  </si>
  <si>
    <t>The Arab world exhibits its own values and beliefs and poses specific challenges that are reflected on its practices of systems development, implementation and management. ICT is at the forefront of those challenges.ICT Acceptance, Investment and Organization: Cultural Practices and Values in the Arab World is a unique source of information outlining the importance of Information Communication Technology (ICT) adoption and diffusion. This book covers the Arab world’s strong need for access to information systems, while still paying close attention to their culture and localization of practices. These values and beliefs are not only linked to factors such as language, governance and religion, but also influenced by cultural, political and legal issues. These are important factors that could have a far-reaching impact on their overall success or failure.</t>
  </si>
  <si>
    <t>Decision Support Systems and Artificial Intelligence.; E-Business and Internet Computing.; Enterprise Architecture.; Enterprise Information Applications.; Global Perspectives; ICT Adoption; Information Security and Ethics.; IS Strategy and Organizational Transformation.; M-Commerce Applications.; System Analysis and Design.;</t>
  </si>
  <si>
    <t>TEC061000</t>
  </si>
  <si>
    <t>COM060040</t>
  </si>
  <si>
    <t>TJKT1</t>
  </si>
  <si>
    <t>http://services.igi-global.com/resolvedoi/resolve.aspx?doi=10.4018/978-1-60960-048-8</t>
  </si>
  <si>
    <t>http://www.igi-global.com/book/ict-acceptance-investment-organization/41894</t>
  </si>
  <si>
    <t>09/30/2010</t>
  </si>
  <si>
    <t>Library and Information Science</t>
  </si>
  <si>
    <t>Knowledge Management</t>
  </si>
  <si>
    <t>Knowledge Management in Emerging Economies: Social, Organizational and Cultural Implementation</t>
  </si>
  <si>
    <t>Minwir Al-Shammari</t>
  </si>
  <si>
    <t>University of Bahrain, Bahrain</t>
  </si>
  <si>
    <t>Knowledge is evolving in the new economy as a distinctive core competency and as a main source of wealth for many countries as well as companies. Managing knowledge as a non-depleting corporate resource can help in the creation of sustainable competitive advantage for today's competitive and globalized business world.Knowledge Management in Emerging Economies: Social, Organizational and Cultural Implementation seeks focuses on knowledge management theoretical models and empirical research findings for developing economies. This book specifically seeks to understand the social, organizational, and cultural implementation aspects of knowledge management in the context of developing economies, and to discuss issues, challenges, and trends surrounding this implementation.</t>
  </si>
  <si>
    <t>Cross-cultural knowledge management practices; Factors affecting knowledge sharing practice; Knowledge generation for technology transfer; Knowledge integration in globally distributed teams; Knowledge management in high-growth companies; Knowledge utilization from a repository knowledge management system; Supply chain knowledge integration; The construction and application of tacit knowledge; Transfer knowledge using stories; Web mining for strategic competitive intelligence;</t>
  </si>
  <si>
    <t>BUS083000</t>
  </si>
  <si>
    <t>BUS069000</t>
  </si>
  <si>
    <t>KJMV3</t>
  </si>
  <si>
    <t>http://services.igi-global.com/resolvedoi/resolve.aspx?doi=10.4018/978-1-61692-886-5</t>
  </si>
  <si>
    <t>http://www.igi-global.com/book/knowledge-management-emerging-economies/41785</t>
  </si>
  <si>
    <t>08/31/2010</t>
  </si>
  <si>
    <t>Mobile and Wireless Computing</t>
  </si>
  <si>
    <t>Mobile Information Communication Technologies Adoption in Developing Countries: Effects and Implications</t>
  </si>
  <si>
    <t>Ahmed Gad Abdel-Wahab</t>
  </si>
  <si>
    <t>Ahmed Ahmed A. El-Masry</t>
  </si>
  <si>
    <t>Mansoura University, Egypt</t>
  </si>
  <si>
    <t>Plymoth University, UK</t>
  </si>
  <si>
    <t>The mobile technology field is expanding with innovative research and discoveries that expand to all walks of life. Mobile technology may have its greatest impact in the developing world, because it brings telecommunication to districts that had never been reached before.Mobile Information Communication Technologies Adoption in Developing Countries: Effects and Implications reviews different approaches and methodologies used in dealing with issues related to mobile ICTs, presents successful examples mobile ICT adoption in developing countries, and addresses the impact of culture on mobile ICT adoption and deployment. The diverse coverage of mobile information communication technologies adoption in developing countries presented in this book will contribute to a better understanding of all topics, research, and discoveries in this developing, significant field of study.</t>
  </si>
  <si>
    <t>Blended mobile learning in developing nations and environments; Health hazards of mobile information communication technologies; Mobile information communication technologies and construction project management; Mobile learning in China; Mobile telecommunications in Korea; Promoting social communication through mobile technology; Requirements engineering in the ICT4D domain; Resistance to m-government; Socio-technological dimensions of m-learning; Wireless communications;</t>
  </si>
  <si>
    <t>1QFG</t>
  </si>
  <si>
    <t>http://services.igi-global.com/resolvedoi/resolve.aspx?doi=10.4018/978-1-61692-818-6</t>
  </si>
  <si>
    <t>http://www.igi-global.com/book/mobile-information-communication-technologies-adoption/41754</t>
  </si>
  <si>
    <t>12/31/2009</t>
  </si>
  <si>
    <t>Technological Advancement in Developed and Developing Countries: Discoveries in Global Information Management</t>
  </si>
  <si>
    <t>M. Gordon Hunter</t>
  </si>
  <si>
    <t>Felix B. Tan</t>
  </si>
  <si>
    <t>University of Lethbridge, Canada</t>
  </si>
  <si>
    <t>Auckland University of Technology, New Zealand</t>
  </si>
  <si>
    <t>Advancements in technological innovation and adoption impact modern organizations on an increasingly global level. There is now a continual need for research on recent developments and future considerations that promote the successful management of knowledge, ideas, and practice among developed and developing nations.Technological Advancement in Developed and Developing Countries: Discoveries in Global Information Management discusses the organizational implications of technological growth and advancement at an international level. Selections investigate within- and cross-cultural research, offshoring and outsourcing, and strategic decisions organizations make to succeed in a global environment.</t>
  </si>
  <si>
    <t>Collaborative software in information systems; Culture and consumer trust in online business; Decision-making models for IT offshore outsourcing risk evaluation; E-business strategy and firm performance; Internet based e-commerce; Leadership styles and knowledge sharing; Mission-critical group decision-making; Offshore virtual teams; RFID adoption; Security awareness among computer users; Women in global information technology workforce;</t>
  </si>
  <si>
    <t>COM074000</t>
  </si>
  <si>
    <t>http://services.igi-global.com/resolvedoi/resolve.aspx?doi=10.4018/978-1-60566-920-5</t>
  </si>
  <si>
    <t>http://www.igi-global.com/book/technological-advancement-developed-developing-countries/37233</t>
  </si>
  <si>
    <t>01/31/2007</t>
  </si>
  <si>
    <t>Idea Group Publishing</t>
  </si>
  <si>
    <t>E-Commerce</t>
  </si>
  <si>
    <t>E-Procurement in Emerging Economies: Theory and Cases</t>
  </si>
  <si>
    <t>Ashis K. Pani</t>
  </si>
  <si>
    <t>Amit Agrahari</t>
  </si>
  <si>
    <t>Information systems are shaped by the environment in which they operate, and e-Procurement in Emerging Economies: Theory and Cases explains how e-procurement is shaped in emerging economies. Contributors from Italy, China, India, Turkey, Slovenia, Australia, and UK have submitted case studies and theoretical insights on e-procurement and its implications for emerging economies, covering a gamut of issues that are relevant to understand how Web-based function and services effect buyer supplier interactions in emerging economies. e-Procurement in Emerging Economies: Theory and Cases presents issues such as legal, technical, cultural and social analysis on e-procurement, and offers technical and managerial solutions to professionals in different emerging economies and industries.</t>
  </si>
  <si>
    <t>BUS087000</t>
  </si>
  <si>
    <t>COM000000</t>
  </si>
  <si>
    <t>http://services.igi-global.com/resolvedoi/resolve.aspx?doi=10.4018/978-1-59904-153-7</t>
  </si>
  <si>
    <t>http://www.igi-global.com/book/procurement-emerging-economies/391</t>
  </si>
  <si>
    <t>04/30/2005</t>
  </si>
  <si>
    <t>E-Business</t>
  </si>
  <si>
    <t>Electronic Business in Developing Countries: Opportunities and Challenges</t>
  </si>
  <si>
    <t>Sherif Kamel</t>
  </si>
  <si>
    <t>American University in Cairo, Egypt</t>
  </si>
  <si>
    <t>Most of the literature covering electronic business focuses on the developed world. Electronic Business in Developing Countries: Opportunities and Challenges provides a chance to get to know more electronic business applications, successes, failures, challenges and opportunities in the developing world. These studies are gaining importance for future development of globalization, global trade and cultural dissemination. Electronic Business in Developing Countries: Opportunities and Challenges tackles these issues with a vision to the future on how to bridge these gaps and the barriers between the different corners of the world.</t>
  </si>
  <si>
    <t>COM064000</t>
  </si>
  <si>
    <t>COM005000</t>
  </si>
  <si>
    <t>http://services.igi-global.com/resolvedoi/resolve.aspx?doi=10.4018/978-1-59140-354-8</t>
  </si>
  <si>
    <t>http://www.igi-global.com/book/electronic-business-developing-countries/319</t>
  </si>
  <si>
    <t>Digital Bridges: Developing Countries in the Knowledge Economy</t>
  </si>
  <si>
    <t>John Afele</t>
  </si>
  <si>
    <t>Globalization and global equity are built on the premise of peace. The causes of many divisions and tensions in human communities lie in the imagined or real gain of financial or material assets of some elements of the community to be at the expense of others. The global community however lacks clear definitions and methods of stability, whether political, economic, or social. Digital Bridges: Developing Countriesin the Knowledge Economy provides insight into the methods and theories behind the globalization of information technologies.</t>
  </si>
  <si>
    <t>COM079010</t>
  </si>
  <si>
    <t>http://services.igi-global.com/resolvedoi/resolve.aspx?doi=10.4018/978-1-59140-039-4</t>
  </si>
  <si>
    <t>http://www.igi-global.com/book/digital-bridges-developing-countries-knowledge/265</t>
  </si>
  <si>
    <t>IRM Press</t>
  </si>
  <si>
    <t>Information Technology Management in Developing Countries</t>
  </si>
  <si>
    <t>Mohammad Dadashzadeh</t>
  </si>
  <si>
    <t>Wichita State University, USA</t>
  </si>
  <si>
    <t>The IT revolution has affected the entire world by producing a new, Internet-based, digital economy in which geographical distance and borders have become less of an obstacle to global trade. Thanks to IT, developing countries, in every region of the world, have the opportunity to break out of the mold of raw material supplier to the developed nations and experience unprecedented growth in the Internet economy as producers too. Information Technology Management in Developing Countries discusses the possible pitfalls and triumphs involved when implementing this entity into the structure of a developing country.</t>
  </si>
  <si>
    <t>http://services.igi-global.com/resolvedoi/resolve.aspx?doi=10.4018/978-1-93177-703-2</t>
  </si>
  <si>
    <t>http://www.igi-global.com/book/information-technology-management-developing-countries/592</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</si>
</sst>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17"/>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3" width="21.42578125" style="1" customWidth="1"/>
    <col min="14" max="18" width="21.42578125" style="1" hidden="1" customWidth="1"/>
    <col min="19" max="22" width="21.42578125" style="1" customWidth="1"/>
    <col min="23"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2013</v>
      </c>
      <c r="C2" s="3" t="s">
        <v>43</v>
      </c>
      <c r="D2" s="3" t="s">
        <v>44</v>
      </c>
      <c r="E2" s="3" t="s">
        <v>45</v>
      </c>
      <c r="F2" s="3" t="s">
        <v>46</v>
      </c>
      <c r="G2" s="3" t="s">
        <v>47</v>
      </c>
      <c r="H2" s="3">
        <v>1</v>
      </c>
      <c r="I2" s="3" t="s">
        <v>48</v>
      </c>
      <c r="J2" s="3" t="s">
        <v>49</v>
      </c>
      <c r="K2" s="3" t="s">
        <v>50</v>
      </c>
      <c r="L2" s="3"/>
      <c r="M2" s="3"/>
      <c r="N2" s="3"/>
      <c r="O2" s="3"/>
      <c r="P2" s="3"/>
      <c r="Q2" s="3"/>
      <c r="R2" s="3"/>
      <c r="S2" s="3" t="s">
        <v>51</v>
      </c>
      <c r="T2" s="3" t="s">
        <v>52</v>
      </c>
      <c r="U2" s="3"/>
      <c r="V2" s="3"/>
      <c r="W2" s="3"/>
      <c r="X2" s="3"/>
      <c r="Y2" s="3"/>
      <c r="Z2" s="3"/>
      <c r="AA2" s="3"/>
      <c r="AB2" s="3" t="str">
        <f>"1-4666-3607-6"</f>
        <v>1-4666-3607-6</v>
      </c>
      <c r="AC2" s="3" t="str">
        <f>"978-1-4666-3607-1"</f>
        <v>978-1-4666-3607-1</v>
      </c>
      <c r="AD2" s="3" t="str">
        <f>"1-4666-3608-4"</f>
        <v>1-4666-3608-4</v>
      </c>
      <c r="AE2" s="3" t="str">
        <f>"978-1-4666-3608-8"</f>
        <v>978-1-4666-3608-8</v>
      </c>
      <c r="AF2" s="3" t="str">
        <f>"978-1-4666-3609-5"</f>
        <v>978-1-4666-3609-5</v>
      </c>
      <c r="AG2" s="3">
        <v>366</v>
      </c>
      <c r="AH2" s="3" t="s">
        <v>53</v>
      </c>
      <c r="AI2" s="3" t="s">
        <v>54</v>
      </c>
      <c r="AJ2" s="3"/>
      <c r="AK2" s="3" t="s">
        <v>55</v>
      </c>
      <c r="AL2" s="3" t="s">
        <v>56</v>
      </c>
      <c r="AM2" s="3" t="s">
        <v>57</v>
      </c>
      <c r="AN2" s="3" t="s">
        <v>58</v>
      </c>
      <c r="AO2" s="3" t="s">
        <v>59</v>
      </c>
      <c r="AP2" s="3" t="s">
        <v>60</v>
      </c>
    </row>
    <row r="3" spans="1:42" s="2" customFormat="1" ht="22.5" customHeight="1">
      <c r="A3" s="3" t="s">
        <v>42</v>
      </c>
      <c r="B3" s="3">
        <v>2013</v>
      </c>
      <c r="C3" s="3" t="s">
        <v>43</v>
      </c>
      <c r="D3" s="3" t="s">
        <v>44</v>
      </c>
      <c r="E3" s="3" t="s">
        <v>45</v>
      </c>
      <c r="F3" s="3" t="s">
        <v>45</v>
      </c>
      <c r="G3" s="3" t="s">
        <v>61</v>
      </c>
      <c r="H3" s="3">
        <v>1</v>
      </c>
      <c r="I3" s="3" t="s">
        <v>62</v>
      </c>
      <c r="J3" s="3" t="s">
        <v>63</v>
      </c>
      <c r="K3" s="3"/>
      <c r="L3" s="3"/>
      <c r="M3" s="3"/>
      <c r="N3" s="3"/>
      <c r="O3" s="3"/>
      <c r="P3" s="3"/>
      <c r="Q3" s="3"/>
      <c r="R3" s="3"/>
      <c r="S3" s="3" t="s">
        <v>64</v>
      </c>
      <c r="T3" s="3"/>
      <c r="U3" s="3"/>
      <c r="V3" s="3"/>
      <c r="W3" s="3"/>
      <c r="X3" s="3"/>
      <c r="Y3" s="3"/>
      <c r="Z3" s="3"/>
      <c r="AA3" s="3"/>
      <c r="AB3" s="3" t="str">
        <f>"1-4666-3643-2"</f>
        <v>1-4666-3643-2</v>
      </c>
      <c r="AC3" s="3" t="str">
        <f>"978-1-4666-3643-9"</f>
        <v>978-1-4666-3643-9</v>
      </c>
      <c r="AD3" s="3" t="str">
        <f>"1-4666-3644-0"</f>
        <v>1-4666-3644-0</v>
      </c>
      <c r="AE3" s="3" t="str">
        <f>"978-1-4666-3644-6"</f>
        <v>978-1-4666-3644-6</v>
      </c>
      <c r="AF3" s="3" t="str">
        <f>"978-1-4666-3645-3"</f>
        <v>978-1-4666-3645-3</v>
      </c>
      <c r="AG3" s="3">
        <v>340</v>
      </c>
      <c r="AH3" s="3" t="s">
        <v>65</v>
      </c>
      <c r="AI3" s="3" t="s">
        <v>66</v>
      </c>
      <c r="AJ3" s="3"/>
      <c r="AK3" s="3" t="s">
        <v>57</v>
      </c>
      <c r="AL3" s="3" t="s">
        <v>56</v>
      </c>
      <c r="AM3" s="3" t="s">
        <v>57</v>
      </c>
      <c r="AN3" s="3" t="s">
        <v>67</v>
      </c>
      <c r="AO3" s="3" t="s">
        <v>68</v>
      </c>
      <c r="AP3" s="3" t="s">
        <v>69</v>
      </c>
    </row>
    <row r="4" spans="1:42" s="2" customFormat="1" ht="22.5" customHeight="1">
      <c r="A4" s="3" t="s">
        <v>42</v>
      </c>
      <c r="B4" s="3">
        <v>2013</v>
      </c>
      <c r="C4" s="3" t="s">
        <v>43</v>
      </c>
      <c r="D4" s="3" t="s">
        <v>70</v>
      </c>
      <c r="E4" s="3" t="s">
        <v>71</v>
      </c>
      <c r="F4" s="3" t="s">
        <v>72</v>
      </c>
      <c r="G4" s="3" t="s">
        <v>47</v>
      </c>
      <c r="H4" s="3">
        <v>1</v>
      </c>
      <c r="I4" s="3" t="s">
        <v>73</v>
      </c>
      <c r="J4" s="3" t="s">
        <v>74</v>
      </c>
      <c r="K4" s="3" t="s">
        <v>75</v>
      </c>
      <c r="L4" s="3" t="s">
        <v>76</v>
      </c>
      <c r="M4" s="3" t="s">
        <v>77</v>
      </c>
      <c r="N4" s="3"/>
      <c r="O4" s="3"/>
      <c r="P4" s="3"/>
      <c r="Q4" s="3"/>
      <c r="R4" s="3"/>
      <c r="S4" s="3" t="s">
        <v>78</v>
      </c>
      <c r="T4" s="3" t="s">
        <v>78</v>
      </c>
      <c r="U4" s="3" t="s">
        <v>78</v>
      </c>
      <c r="V4" s="3" t="s">
        <v>79</v>
      </c>
      <c r="W4" s="3"/>
      <c r="X4" s="3"/>
      <c r="Y4" s="3"/>
      <c r="Z4" s="3"/>
      <c r="AA4" s="3"/>
      <c r="AB4" s="3" t="str">
        <f>"1-4666-3691-2"</f>
        <v>1-4666-3691-2</v>
      </c>
      <c r="AC4" s="3" t="str">
        <f>"978-1-4666-3691-0"</f>
        <v>978-1-4666-3691-0</v>
      </c>
      <c r="AD4" s="3" t="str">
        <f>"1-4666-3692-0"</f>
        <v>1-4666-3692-0</v>
      </c>
      <c r="AE4" s="3" t="str">
        <f>"978-1-4666-3692-7"</f>
        <v>978-1-4666-3692-7</v>
      </c>
      <c r="AF4" s="3" t="str">
        <f>"978-1-4666-3693-4"</f>
        <v>978-1-4666-3693-4</v>
      </c>
      <c r="AG4" s="3">
        <v>364</v>
      </c>
      <c r="AH4" s="3" t="s">
        <v>80</v>
      </c>
      <c r="AI4" s="3" t="s">
        <v>81</v>
      </c>
      <c r="AJ4" s="3"/>
      <c r="AK4" s="3" t="s">
        <v>82</v>
      </c>
      <c r="AL4" s="3" t="s">
        <v>56</v>
      </c>
      <c r="AM4" s="3" t="s">
        <v>83</v>
      </c>
      <c r="AN4" s="3" t="s">
        <v>84</v>
      </c>
      <c r="AO4" s="3" t="s">
        <v>85</v>
      </c>
      <c r="AP4" s="3" t="s">
        <v>86</v>
      </c>
    </row>
    <row r="5" spans="1:42" s="2" customFormat="1" ht="22.5" customHeight="1">
      <c r="A5" s="3" t="s">
        <v>87</v>
      </c>
      <c r="B5" s="3">
        <v>2013</v>
      </c>
      <c r="C5" s="3" t="s">
        <v>43</v>
      </c>
      <c r="D5" s="3" t="s">
        <v>88</v>
      </c>
      <c r="E5" s="3" t="s">
        <v>89</v>
      </c>
      <c r="F5" s="3" t="s">
        <v>72</v>
      </c>
      <c r="G5" s="3" t="s">
        <v>47</v>
      </c>
      <c r="H5" s="3">
        <v>1</v>
      </c>
      <c r="I5" s="3" t="s">
        <v>90</v>
      </c>
      <c r="J5" s="3" t="s">
        <v>91</v>
      </c>
      <c r="K5" s="3"/>
      <c r="L5" s="3"/>
      <c r="M5" s="3"/>
      <c r="N5" s="3"/>
      <c r="O5" s="3"/>
      <c r="P5" s="3"/>
      <c r="Q5" s="3"/>
      <c r="R5" s="3"/>
      <c r="S5" s="3" t="s">
        <v>92</v>
      </c>
      <c r="T5" s="3"/>
      <c r="U5" s="3"/>
      <c r="V5" s="3"/>
      <c r="W5" s="3"/>
      <c r="X5" s="3"/>
      <c r="Y5" s="3"/>
      <c r="Z5" s="3"/>
      <c r="AA5" s="3"/>
      <c r="AB5" s="3" t="str">
        <f>"1-4666-2515-5"</f>
        <v>1-4666-2515-5</v>
      </c>
      <c r="AC5" s="3" t="str">
        <f>"978-1-4666-2515-0"</f>
        <v>978-1-4666-2515-0</v>
      </c>
      <c r="AD5" s="3" t="str">
        <f>"1-4666-2516-3"</f>
        <v>1-4666-2516-3</v>
      </c>
      <c r="AE5" s="3" t="str">
        <f>"978-1-4666-2516-7"</f>
        <v>978-1-4666-2516-7</v>
      </c>
      <c r="AF5" s="3" t="str">
        <f>"978-1-4666-2517-4"</f>
        <v>978-1-4666-2517-4</v>
      </c>
      <c r="AG5" s="3">
        <v>561</v>
      </c>
      <c r="AH5" s="3" t="s">
        <v>93</v>
      </c>
      <c r="AI5" s="3" t="s">
        <v>94</v>
      </c>
      <c r="AJ5" s="3"/>
      <c r="AK5" s="3" t="s">
        <v>95</v>
      </c>
      <c r="AL5" s="3" t="s">
        <v>95</v>
      </c>
      <c r="AM5" s="3" t="s">
        <v>96</v>
      </c>
      <c r="AN5" s="3" t="s">
        <v>97</v>
      </c>
      <c r="AO5" s="3" t="s">
        <v>98</v>
      </c>
      <c r="AP5" s="3" t="s">
        <v>99</v>
      </c>
    </row>
    <row r="6" spans="1:42" s="2" customFormat="1" ht="22.5" customHeight="1">
      <c r="A6" s="3" t="s">
        <v>100</v>
      </c>
      <c r="B6" s="3">
        <v>2012</v>
      </c>
      <c r="C6" s="3" t="s">
        <v>43</v>
      </c>
      <c r="D6" s="3" t="s">
        <v>101</v>
      </c>
      <c r="E6" s="3" t="s">
        <v>102</v>
      </c>
      <c r="F6" s="3" t="s">
        <v>72</v>
      </c>
      <c r="G6" s="3" t="s">
        <v>47</v>
      </c>
      <c r="H6" s="3">
        <v>1</v>
      </c>
      <c r="I6" s="3" t="s">
        <v>103</v>
      </c>
      <c r="J6" s="3" t="s">
        <v>104</v>
      </c>
      <c r="K6" s="3" t="s">
        <v>105</v>
      </c>
      <c r="L6" s="3"/>
      <c r="M6" s="3"/>
      <c r="N6" s="3"/>
      <c r="O6" s="3"/>
      <c r="P6" s="3"/>
      <c r="Q6" s="3"/>
      <c r="R6" s="3"/>
      <c r="S6" s="3" t="s">
        <v>106</v>
      </c>
      <c r="T6" s="3" t="s">
        <v>107</v>
      </c>
      <c r="U6" s="3"/>
      <c r="V6" s="3"/>
      <c r="W6" s="3"/>
      <c r="X6" s="3"/>
      <c r="Y6" s="3"/>
      <c r="Z6" s="3"/>
      <c r="AA6" s="3"/>
      <c r="AB6" s="3" t="str">
        <f>"1-4666-1646-6"</f>
        <v>1-4666-1646-6</v>
      </c>
      <c r="AC6" s="3" t="str">
        <f>"978-1-4666-1646-2"</f>
        <v>978-1-4666-1646-2</v>
      </c>
      <c r="AD6" s="3" t="str">
        <f>"1-4666-1647-4"</f>
        <v>1-4666-1647-4</v>
      </c>
      <c r="AE6" s="3" t="str">
        <f>"978-1-4666-1647-9"</f>
        <v>978-1-4666-1647-9</v>
      </c>
      <c r="AF6" s="3" t="str">
        <f>"978-1-4666-1648-6"</f>
        <v>978-1-4666-1648-6</v>
      </c>
      <c r="AG6" s="3">
        <v>286</v>
      </c>
      <c r="AH6" s="3" t="s">
        <v>108</v>
      </c>
      <c r="AI6" s="3" t="s">
        <v>109</v>
      </c>
      <c r="AJ6" s="3"/>
      <c r="AK6" s="3" t="s">
        <v>110</v>
      </c>
      <c r="AL6" s="3" t="s">
        <v>96</v>
      </c>
      <c r="AM6" s="3" t="s">
        <v>110</v>
      </c>
      <c r="AN6" s="3" t="s">
        <v>111</v>
      </c>
      <c r="AO6" s="3" t="s">
        <v>112</v>
      </c>
      <c r="AP6" s="3" t="s">
        <v>113</v>
      </c>
    </row>
    <row r="7" spans="1:42" s="2" customFormat="1" ht="22.5" customHeight="1">
      <c r="A7" s="3" t="s">
        <v>100</v>
      </c>
      <c r="B7" s="3">
        <v>2012</v>
      </c>
      <c r="C7" s="3" t="s">
        <v>43</v>
      </c>
      <c r="D7" s="3" t="s">
        <v>114</v>
      </c>
      <c r="E7" s="3" t="s">
        <v>115</v>
      </c>
      <c r="F7" s="3" t="s">
        <v>72</v>
      </c>
      <c r="G7" s="3" t="s">
        <v>47</v>
      </c>
      <c r="H7" s="3">
        <v>1</v>
      </c>
      <c r="I7" s="3" t="s">
        <v>116</v>
      </c>
      <c r="J7" s="3" t="s">
        <v>117</v>
      </c>
      <c r="K7" s="3" t="s">
        <v>118</v>
      </c>
      <c r="L7" s="3" t="s">
        <v>119</v>
      </c>
      <c r="M7" s="3" t="s">
        <v>120</v>
      </c>
      <c r="N7" s="3"/>
      <c r="O7" s="3"/>
      <c r="P7" s="3"/>
      <c r="Q7" s="3"/>
      <c r="R7" s="3"/>
      <c r="S7" s="3" t="s">
        <v>121</v>
      </c>
      <c r="T7" s="3" t="s">
        <v>121</v>
      </c>
      <c r="U7" s="3" t="s">
        <v>122</v>
      </c>
      <c r="V7" s="3" t="s">
        <v>123</v>
      </c>
      <c r="W7" s="3"/>
      <c r="X7" s="3"/>
      <c r="Y7" s="3"/>
      <c r="Z7" s="3"/>
      <c r="AA7" s="3"/>
      <c r="AB7" s="3" t="str">
        <f>"1-4666-1637-7"</f>
        <v>1-4666-1637-7</v>
      </c>
      <c r="AC7" s="3" t="str">
        <f>"978-1-4666-1637-0"</f>
        <v>978-1-4666-1637-0</v>
      </c>
      <c r="AD7" s="3" t="str">
        <f>"1-4666-1638-5"</f>
        <v>1-4666-1638-5</v>
      </c>
      <c r="AE7" s="3" t="str">
        <f>"978-1-4666-1638-7"</f>
        <v>978-1-4666-1638-7</v>
      </c>
      <c r="AF7" s="3" t="str">
        <f>"978-1-4666-1639-4"</f>
        <v>978-1-4666-1639-4</v>
      </c>
      <c r="AG7" s="3">
        <v>326</v>
      </c>
      <c r="AH7" s="3" t="s">
        <v>124</v>
      </c>
      <c r="AI7" s="3" t="s">
        <v>125</v>
      </c>
      <c r="AJ7" s="3"/>
      <c r="AK7" s="3" t="s">
        <v>126</v>
      </c>
      <c r="AL7" s="3" t="s">
        <v>127</v>
      </c>
      <c r="AM7" s="3" t="s">
        <v>126</v>
      </c>
      <c r="AN7" s="3" t="s">
        <v>128</v>
      </c>
      <c r="AO7" s="3" t="s">
        <v>129</v>
      </c>
      <c r="AP7" s="3" t="s">
        <v>130</v>
      </c>
    </row>
    <row r="8" spans="1:42" s="2" customFormat="1" ht="22.5" customHeight="1">
      <c r="A8" s="3" t="s">
        <v>131</v>
      </c>
      <c r="B8" s="3">
        <v>2012</v>
      </c>
      <c r="C8" s="3" t="s">
        <v>43</v>
      </c>
      <c r="D8" s="3" t="s">
        <v>70</v>
      </c>
      <c r="E8" s="3" t="s">
        <v>71</v>
      </c>
      <c r="F8" s="3" t="s">
        <v>71</v>
      </c>
      <c r="G8" s="3" t="s">
        <v>47</v>
      </c>
      <c r="H8" s="3">
        <v>1</v>
      </c>
      <c r="I8" s="3" t="s">
        <v>132</v>
      </c>
      <c r="J8" s="3" t="s">
        <v>133</v>
      </c>
      <c r="K8" s="3" t="s">
        <v>134</v>
      </c>
      <c r="L8" s="3"/>
      <c r="M8" s="3"/>
      <c r="N8" s="3"/>
      <c r="O8" s="3"/>
      <c r="P8" s="3"/>
      <c r="Q8" s="3"/>
      <c r="R8" s="3"/>
      <c r="S8" s="3" t="s">
        <v>135</v>
      </c>
      <c r="T8" s="3" t="s">
        <v>135</v>
      </c>
      <c r="U8" s="3"/>
      <c r="V8" s="3"/>
      <c r="W8" s="3"/>
      <c r="X8" s="3"/>
      <c r="Y8" s="3"/>
      <c r="Z8" s="3"/>
      <c r="AA8" s="3"/>
      <c r="AB8" s="3" t="str">
        <f>"1-4666-0324-0"</f>
        <v>1-4666-0324-0</v>
      </c>
      <c r="AC8" s="3" t="str">
        <f>"978-1-4666-0324-0"</f>
        <v>978-1-4666-0324-0</v>
      </c>
      <c r="AD8" s="3" t="str">
        <f>"1-4666-0325-9"</f>
        <v>1-4666-0325-9</v>
      </c>
      <c r="AE8" s="3" t="str">
        <f>"978-1-4666-0325-7"</f>
        <v>978-1-4666-0325-7</v>
      </c>
      <c r="AF8" s="3" t="str">
        <f>"978-1-4666-0326-4"</f>
        <v>978-1-4666-0326-4</v>
      </c>
      <c r="AG8" s="3">
        <v>1020</v>
      </c>
      <c r="AH8" s="3" t="s">
        <v>136</v>
      </c>
      <c r="AI8" s="3" t="s">
        <v>137</v>
      </c>
      <c r="AJ8" s="3"/>
      <c r="AK8" s="3" t="s">
        <v>138</v>
      </c>
      <c r="AL8" s="3" t="s">
        <v>96</v>
      </c>
      <c r="AM8" s="3" t="s">
        <v>139</v>
      </c>
      <c r="AN8" s="3" t="s">
        <v>84</v>
      </c>
      <c r="AO8" s="3" t="s">
        <v>140</v>
      </c>
      <c r="AP8" s="3" t="s">
        <v>141</v>
      </c>
    </row>
    <row r="9" spans="1:42" s="2" customFormat="1" ht="22.5" customHeight="1">
      <c r="A9" s="3" t="s">
        <v>142</v>
      </c>
      <c r="B9" s="3">
        <v>2012</v>
      </c>
      <c r="C9" s="3" t="s">
        <v>43</v>
      </c>
      <c r="D9" s="3" t="s">
        <v>44</v>
      </c>
      <c r="E9" s="3" t="s">
        <v>45</v>
      </c>
      <c r="F9" s="3" t="s">
        <v>72</v>
      </c>
      <c r="G9" s="3" t="s">
        <v>47</v>
      </c>
      <c r="H9" s="3">
        <v>1</v>
      </c>
      <c r="I9" s="3" t="s">
        <v>143</v>
      </c>
      <c r="J9" s="3" t="s">
        <v>144</v>
      </c>
      <c r="K9" s="3"/>
      <c r="L9" s="3"/>
      <c r="M9" s="3"/>
      <c r="N9" s="3"/>
      <c r="O9" s="3"/>
      <c r="P9" s="3"/>
      <c r="Q9" s="3"/>
      <c r="R9" s="3"/>
      <c r="S9" s="3" t="s">
        <v>145</v>
      </c>
      <c r="T9" s="3"/>
      <c r="U9" s="3"/>
      <c r="V9" s="3"/>
      <c r="W9" s="3"/>
      <c r="X9" s="3"/>
      <c r="Y9" s="3"/>
      <c r="Z9" s="3"/>
      <c r="AA9" s="3"/>
      <c r="AB9" s="3" t="str">
        <f>"1-4666-0041-1"</f>
        <v>1-4666-0041-1</v>
      </c>
      <c r="AC9" s="3" t="str">
        <f>"978-1-4666-0041-6"</f>
        <v>978-1-4666-0041-6</v>
      </c>
      <c r="AD9" s="3" t="str">
        <f>"1-4666-0042-X"</f>
        <v>1-4666-0042-X</v>
      </c>
      <c r="AE9" s="3" t="str">
        <f>"978-1-4666-0042-3"</f>
        <v>978-1-4666-0042-3</v>
      </c>
      <c r="AF9" s="3" t="str">
        <f>"978-1-4666-0043-0"</f>
        <v>978-1-4666-0043-0</v>
      </c>
      <c r="AG9" s="3">
        <v>342</v>
      </c>
      <c r="AH9" s="3" t="s">
        <v>146</v>
      </c>
      <c r="AI9" s="3" t="s">
        <v>147</v>
      </c>
      <c r="AJ9" s="3"/>
      <c r="AK9" s="3" t="s">
        <v>96</v>
      </c>
      <c r="AL9" s="3" t="s">
        <v>148</v>
      </c>
      <c r="AM9" s="3" t="s">
        <v>96</v>
      </c>
      <c r="AN9" s="3" t="s">
        <v>111</v>
      </c>
      <c r="AO9" s="3" t="s">
        <v>149</v>
      </c>
      <c r="AP9" s="3" t="s">
        <v>150</v>
      </c>
    </row>
    <row r="10" spans="1:42" s="2" customFormat="1" ht="22.5" customHeight="1">
      <c r="A10" s="3" t="s">
        <v>151</v>
      </c>
      <c r="B10" s="3">
        <v>2011</v>
      </c>
      <c r="C10" s="3" t="s">
        <v>43</v>
      </c>
      <c r="D10" s="3" t="s">
        <v>44</v>
      </c>
      <c r="E10" s="3" t="s">
        <v>45</v>
      </c>
      <c r="F10" s="3" t="s">
        <v>152</v>
      </c>
      <c r="G10" s="3" t="s">
        <v>47</v>
      </c>
      <c r="H10" s="3">
        <v>1</v>
      </c>
      <c r="I10" s="3" t="s">
        <v>153</v>
      </c>
      <c r="J10" s="3" t="s">
        <v>154</v>
      </c>
      <c r="K10" s="3" t="s">
        <v>155</v>
      </c>
      <c r="L10" s="3"/>
      <c r="M10" s="3"/>
      <c r="N10" s="3"/>
      <c r="O10" s="3"/>
      <c r="P10" s="3"/>
      <c r="Q10" s="3"/>
      <c r="R10" s="3"/>
      <c r="S10" s="3" t="s">
        <v>156</v>
      </c>
      <c r="T10" s="3" t="s">
        <v>157</v>
      </c>
      <c r="U10" s="3"/>
      <c r="V10" s="3"/>
      <c r="W10" s="3"/>
      <c r="X10" s="3"/>
      <c r="Y10" s="3"/>
      <c r="Z10" s="3"/>
      <c r="AA10" s="3"/>
      <c r="AB10" s="3" t="str">
        <f>"1-60960-048-7"</f>
        <v>1-60960-048-7</v>
      </c>
      <c r="AC10" s="3" t="str">
        <f>"978-1-60960-048-8"</f>
        <v>978-1-60960-048-8</v>
      </c>
      <c r="AD10" s="3" t="str">
        <f>"1-60960-050-9"</f>
        <v>1-60960-050-9</v>
      </c>
      <c r="AE10" s="3" t="str">
        <f>"978-1-60960-050-1"</f>
        <v>978-1-60960-050-1</v>
      </c>
      <c r="AF10" s="3" t="s">
        <v>158</v>
      </c>
      <c r="AG10" s="3">
        <v>278</v>
      </c>
      <c r="AH10" s="3" t="s">
        <v>159</v>
      </c>
      <c r="AI10" s="3" t="s">
        <v>160</v>
      </c>
      <c r="AJ10" s="3"/>
      <c r="AK10" s="3" t="s">
        <v>161</v>
      </c>
      <c r="AL10" s="3" t="s">
        <v>162</v>
      </c>
      <c r="AM10" s="3" t="s">
        <v>161</v>
      </c>
      <c r="AN10" s="3" t="s">
        <v>163</v>
      </c>
      <c r="AO10" s="3" t="s">
        <v>164</v>
      </c>
      <c r="AP10" s="3" t="s">
        <v>165</v>
      </c>
    </row>
    <row r="11" spans="1:42" s="2" customFormat="1" ht="22.5" customHeight="1">
      <c r="A11" s="3" t="s">
        <v>166</v>
      </c>
      <c r="B11" s="3">
        <v>2011</v>
      </c>
      <c r="C11" s="3" t="s">
        <v>43</v>
      </c>
      <c r="D11" s="3" t="s">
        <v>167</v>
      </c>
      <c r="E11" s="3" t="s">
        <v>168</v>
      </c>
      <c r="F11" s="3" t="s">
        <v>168</v>
      </c>
      <c r="G11" s="3" t="s">
        <v>47</v>
      </c>
      <c r="H11" s="3">
        <v>1</v>
      </c>
      <c r="I11" s="3" t="s">
        <v>169</v>
      </c>
      <c r="J11" s="3" t="s">
        <v>170</v>
      </c>
      <c r="K11" s="3"/>
      <c r="L11" s="3"/>
      <c r="M11" s="3"/>
      <c r="N11" s="3"/>
      <c r="O11" s="3"/>
      <c r="P11" s="3"/>
      <c r="Q11" s="3"/>
      <c r="R11" s="3"/>
      <c r="S11" s="3" t="s">
        <v>171</v>
      </c>
      <c r="T11" s="3"/>
      <c r="U11" s="3"/>
      <c r="V11" s="3"/>
      <c r="W11" s="3"/>
      <c r="X11" s="3"/>
      <c r="Y11" s="3"/>
      <c r="Z11" s="3"/>
      <c r="AA11" s="3"/>
      <c r="AB11" s="3" t="str">
        <f>"1-61692-886-7"</f>
        <v>1-61692-886-7</v>
      </c>
      <c r="AC11" s="3" t="str">
        <f>"978-1-61692-886-5"</f>
        <v>978-1-61692-886-5</v>
      </c>
      <c r="AD11" s="3" t="str">
        <f>"1-61692-888-3"</f>
        <v>1-61692-888-3</v>
      </c>
      <c r="AE11" s="3" t="str">
        <f>"978-1-61692-888-9"</f>
        <v>978-1-61692-888-9</v>
      </c>
      <c r="AF11" s="3" t="s">
        <v>158</v>
      </c>
      <c r="AG11" s="3">
        <v>424</v>
      </c>
      <c r="AH11" s="3" t="s">
        <v>172</v>
      </c>
      <c r="AI11" s="3" t="s">
        <v>173</v>
      </c>
      <c r="AJ11" s="3"/>
      <c r="AK11" s="3" t="s">
        <v>174</v>
      </c>
      <c r="AL11" s="3" t="s">
        <v>175</v>
      </c>
      <c r="AM11" s="3" t="s">
        <v>174</v>
      </c>
      <c r="AN11" s="3" t="s">
        <v>176</v>
      </c>
      <c r="AO11" s="3" t="s">
        <v>177</v>
      </c>
      <c r="AP11" s="3" t="s">
        <v>178</v>
      </c>
    </row>
    <row r="12" spans="1:42" s="2" customFormat="1" ht="22.5" customHeight="1">
      <c r="A12" s="3" t="s">
        <v>179</v>
      </c>
      <c r="B12" s="3">
        <v>2011</v>
      </c>
      <c r="C12" s="3" t="s">
        <v>43</v>
      </c>
      <c r="D12" s="3" t="s">
        <v>88</v>
      </c>
      <c r="E12" s="3" t="s">
        <v>180</v>
      </c>
      <c r="F12" s="3" t="s">
        <v>72</v>
      </c>
      <c r="G12" s="3" t="s">
        <v>47</v>
      </c>
      <c r="H12" s="3">
        <v>1</v>
      </c>
      <c r="I12" s="3" t="s">
        <v>181</v>
      </c>
      <c r="J12" s="3" t="s">
        <v>182</v>
      </c>
      <c r="K12" s="3" t="s">
        <v>183</v>
      </c>
      <c r="L12" s="3"/>
      <c r="M12" s="3"/>
      <c r="N12" s="3"/>
      <c r="O12" s="3"/>
      <c r="P12" s="3"/>
      <c r="Q12" s="3"/>
      <c r="R12" s="3"/>
      <c r="S12" s="3" t="s">
        <v>184</v>
      </c>
      <c r="T12" s="3" t="s">
        <v>185</v>
      </c>
      <c r="U12" s="3"/>
      <c r="V12" s="3"/>
      <c r="W12" s="3"/>
      <c r="X12" s="3"/>
      <c r="Y12" s="3"/>
      <c r="Z12" s="3"/>
      <c r="AA12" s="3"/>
      <c r="AB12" s="3" t="str">
        <f>"1-61692-818-2"</f>
        <v>1-61692-818-2</v>
      </c>
      <c r="AC12" s="3" t="str">
        <f>"978-1-61692-818-6"</f>
        <v>978-1-61692-818-6</v>
      </c>
      <c r="AD12" s="3" t="str">
        <f>"1-61692-820-4"</f>
        <v>1-61692-820-4</v>
      </c>
      <c r="AE12" s="3" t="str">
        <f>"978-1-61692-820-9"</f>
        <v>978-1-61692-820-9</v>
      </c>
      <c r="AF12" s="3" t="s">
        <v>158</v>
      </c>
      <c r="AG12" s="3">
        <v>322</v>
      </c>
      <c r="AH12" s="3" t="s">
        <v>186</v>
      </c>
      <c r="AI12" s="3" t="s">
        <v>187</v>
      </c>
      <c r="AJ12" s="3"/>
      <c r="AK12" s="3" t="s">
        <v>161</v>
      </c>
      <c r="AL12" s="3" t="s">
        <v>96</v>
      </c>
      <c r="AM12" s="3" t="s">
        <v>161</v>
      </c>
      <c r="AN12" s="3" t="s">
        <v>188</v>
      </c>
      <c r="AO12" s="3" t="s">
        <v>189</v>
      </c>
      <c r="AP12" s="3" t="s">
        <v>190</v>
      </c>
    </row>
    <row r="13" spans="1:42" s="2" customFormat="1" ht="22.5" customHeight="1">
      <c r="A13" s="3" t="s">
        <v>191</v>
      </c>
      <c r="B13" s="3">
        <v>2010</v>
      </c>
      <c r="C13" s="3" t="s">
        <v>43</v>
      </c>
      <c r="D13" s="3" t="s">
        <v>114</v>
      </c>
      <c r="E13" s="3" t="s">
        <v>152</v>
      </c>
      <c r="F13" s="3" t="s">
        <v>72</v>
      </c>
      <c r="G13" s="3" t="s">
        <v>47</v>
      </c>
      <c r="H13" s="3">
        <v>1</v>
      </c>
      <c r="I13" s="3" t="s">
        <v>192</v>
      </c>
      <c r="J13" s="3" t="s">
        <v>193</v>
      </c>
      <c r="K13" s="3" t="s">
        <v>194</v>
      </c>
      <c r="L13" s="3"/>
      <c r="M13" s="3"/>
      <c r="N13" s="3"/>
      <c r="O13" s="3"/>
      <c r="P13" s="3"/>
      <c r="Q13" s="3"/>
      <c r="R13" s="3"/>
      <c r="S13" s="3" t="s">
        <v>195</v>
      </c>
      <c r="T13" s="3" t="s">
        <v>196</v>
      </c>
      <c r="U13" s="3"/>
      <c r="V13" s="3"/>
      <c r="W13" s="3"/>
      <c r="X13" s="3"/>
      <c r="Y13" s="3"/>
      <c r="Z13" s="3"/>
      <c r="AA13" s="3"/>
      <c r="AB13" s="3" t="str">
        <f>"1-60566-920-2"</f>
        <v>1-60566-920-2</v>
      </c>
      <c r="AC13" s="3" t="str">
        <f>"978-1-60566-920-5"</f>
        <v>978-1-60566-920-5</v>
      </c>
      <c r="AD13" s="3" t="str">
        <f>"1-60566-921-0"</f>
        <v>1-60566-921-0</v>
      </c>
      <c r="AE13" s="3" t="str">
        <f>"978-1-60566-921-2"</f>
        <v>978-1-60566-921-2</v>
      </c>
      <c r="AF13" s="3" t="s">
        <v>158</v>
      </c>
      <c r="AG13" s="3">
        <v>494</v>
      </c>
      <c r="AH13" s="3" t="s">
        <v>197</v>
      </c>
      <c r="AI13" s="3" t="s">
        <v>198</v>
      </c>
      <c r="AJ13" s="3"/>
      <c r="AK13" s="3" t="s">
        <v>199</v>
      </c>
      <c r="AL13" s="3" t="s">
        <v>199</v>
      </c>
      <c r="AM13" s="3" t="s">
        <v>95</v>
      </c>
      <c r="AN13" s="3" t="s">
        <v>158</v>
      </c>
      <c r="AO13" s="3" t="s">
        <v>200</v>
      </c>
      <c r="AP13" s="3" t="s">
        <v>201</v>
      </c>
    </row>
    <row r="14" spans="1:42" s="2" customFormat="1" ht="22.5" customHeight="1">
      <c r="A14" s="3" t="s">
        <v>202</v>
      </c>
      <c r="B14" s="3">
        <v>2007</v>
      </c>
      <c r="C14" s="3" t="s">
        <v>203</v>
      </c>
      <c r="D14" s="3" t="s">
        <v>101</v>
      </c>
      <c r="E14" s="3" t="s">
        <v>204</v>
      </c>
      <c r="F14" s="3" t="s">
        <v>102</v>
      </c>
      <c r="G14" s="3" t="s">
        <v>47</v>
      </c>
      <c r="H14" s="3">
        <v>1</v>
      </c>
      <c r="I14" s="3" t="s">
        <v>205</v>
      </c>
      <c r="J14" s="3" t="s">
        <v>206</v>
      </c>
      <c r="K14" s="3" t="s">
        <v>207</v>
      </c>
      <c r="L14" s="3"/>
      <c r="M14" s="3"/>
      <c r="N14" s="3"/>
      <c r="O14" s="3"/>
      <c r="P14" s="3"/>
      <c r="Q14" s="3"/>
      <c r="R14" s="3"/>
      <c r="S14" s="3"/>
      <c r="T14" s="3"/>
      <c r="U14" s="3"/>
      <c r="V14" s="3"/>
      <c r="W14" s="3"/>
      <c r="X14" s="3"/>
      <c r="Y14" s="3"/>
      <c r="Z14" s="3"/>
      <c r="AA14" s="3"/>
      <c r="AB14" s="3" t="str">
        <f>"1-59904-153-7"</f>
        <v>1-59904-153-7</v>
      </c>
      <c r="AC14" s="3" t="str">
        <f>"978-1-59904-153-7"</f>
        <v>978-1-59904-153-7</v>
      </c>
      <c r="AD14" s="3" t="str">
        <f>"1-59904-155-3"</f>
        <v>1-59904-155-3</v>
      </c>
      <c r="AE14" s="3" t="str">
        <f>"978-1-59904-155-1"</f>
        <v>978-1-59904-155-1</v>
      </c>
      <c r="AF14" s="3" t="s">
        <v>158</v>
      </c>
      <c r="AG14" s="3">
        <v>360</v>
      </c>
      <c r="AH14" s="3" t="s">
        <v>208</v>
      </c>
      <c r="AI14" s="3"/>
      <c r="AJ14" s="3"/>
      <c r="AK14" s="3" t="s">
        <v>209</v>
      </c>
      <c r="AL14" s="3" t="s">
        <v>209</v>
      </c>
      <c r="AM14" s="3" t="s">
        <v>210</v>
      </c>
      <c r="AN14" s="3" t="s">
        <v>158</v>
      </c>
      <c r="AO14" s="3" t="s">
        <v>211</v>
      </c>
      <c r="AP14" s="3" t="s">
        <v>212</v>
      </c>
    </row>
    <row r="15" spans="1:42" s="2" customFormat="1" ht="22.5" customHeight="1">
      <c r="A15" s="3" t="s">
        <v>213</v>
      </c>
      <c r="B15" s="3">
        <v>2005</v>
      </c>
      <c r="C15" s="3" t="s">
        <v>203</v>
      </c>
      <c r="D15" s="3" t="s">
        <v>101</v>
      </c>
      <c r="E15" s="3" t="s">
        <v>214</v>
      </c>
      <c r="F15" s="3" t="s">
        <v>214</v>
      </c>
      <c r="G15" s="3" t="s">
        <v>47</v>
      </c>
      <c r="H15" s="3">
        <v>1</v>
      </c>
      <c r="I15" s="3" t="s">
        <v>215</v>
      </c>
      <c r="J15" s="3" t="s">
        <v>216</v>
      </c>
      <c r="K15" s="3"/>
      <c r="L15" s="3"/>
      <c r="M15" s="3"/>
      <c r="N15" s="3"/>
      <c r="O15" s="3"/>
      <c r="P15" s="3"/>
      <c r="Q15" s="3"/>
      <c r="R15" s="3"/>
      <c r="S15" s="3" t="s">
        <v>217</v>
      </c>
      <c r="T15" s="3"/>
      <c r="U15" s="3"/>
      <c r="V15" s="3"/>
      <c r="W15" s="3"/>
      <c r="X15" s="3"/>
      <c r="Y15" s="3"/>
      <c r="Z15" s="3"/>
      <c r="AA15" s="3"/>
      <c r="AB15" s="3" t="str">
        <f>"1-59140-354-5"</f>
        <v>1-59140-354-5</v>
      </c>
      <c r="AC15" s="3" t="str">
        <f>"978-1-59140-354-8"</f>
        <v>978-1-59140-354-8</v>
      </c>
      <c r="AD15" s="3" t="str">
        <f>"1-59140-356-1"</f>
        <v>1-59140-356-1</v>
      </c>
      <c r="AE15" s="3" t="str">
        <f>"978-1-59140-356-2"</f>
        <v>978-1-59140-356-2</v>
      </c>
      <c r="AF15" s="3" t="s">
        <v>158</v>
      </c>
      <c r="AG15" s="3">
        <v>442</v>
      </c>
      <c r="AH15" s="3" t="s">
        <v>218</v>
      </c>
      <c r="AI15" s="3"/>
      <c r="AJ15" s="3"/>
      <c r="AK15" s="3" t="s">
        <v>219</v>
      </c>
      <c r="AL15" s="3" t="s">
        <v>220</v>
      </c>
      <c r="AM15" s="3" t="s">
        <v>219</v>
      </c>
      <c r="AN15" s="3" t="s">
        <v>158</v>
      </c>
      <c r="AO15" s="3" t="s">
        <v>221</v>
      </c>
      <c r="AP15" s="3" t="s">
        <v>222</v>
      </c>
    </row>
    <row r="16" spans="1:42" s="2" customFormat="1" ht="22.5" customHeight="1">
      <c r="A16" s="4">
        <v>37263</v>
      </c>
      <c r="B16" s="3">
        <v>2003</v>
      </c>
      <c r="C16" s="3" t="s">
        <v>203</v>
      </c>
      <c r="D16" s="3" t="s">
        <v>114</v>
      </c>
      <c r="E16" s="3" t="s">
        <v>152</v>
      </c>
      <c r="F16" s="3" t="s">
        <v>72</v>
      </c>
      <c r="G16" s="3" t="s">
        <v>61</v>
      </c>
      <c r="H16" s="3">
        <v>1</v>
      </c>
      <c r="I16" s="3" t="s">
        <v>223</v>
      </c>
      <c r="J16" s="3" t="s">
        <v>224</v>
      </c>
      <c r="K16" s="3"/>
      <c r="L16" s="3"/>
      <c r="M16" s="3"/>
      <c r="N16" s="3"/>
      <c r="O16" s="3"/>
      <c r="P16" s="3"/>
      <c r="Q16" s="3"/>
      <c r="R16" s="3"/>
      <c r="S16" s="3"/>
      <c r="T16" s="3"/>
      <c r="U16" s="3"/>
      <c r="V16" s="3"/>
      <c r="W16" s="3"/>
      <c r="X16" s="3"/>
      <c r="Y16" s="3"/>
      <c r="Z16" s="3"/>
      <c r="AA16" s="3"/>
      <c r="AB16" s="3" t="str">
        <f>"1-59140-039-2"</f>
        <v>1-59140-039-2</v>
      </c>
      <c r="AC16" s="3" t="str">
        <f>"978-1-59140-039-4"</f>
        <v>978-1-59140-039-4</v>
      </c>
      <c r="AD16" s="3" t="str">
        <f>"1-59140-067-8"</f>
        <v>1-59140-067-8</v>
      </c>
      <c r="AE16" s="3" t="str">
        <f>"978-1-59140-067-7"</f>
        <v>978-1-59140-067-7</v>
      </c>
      <c r="AF16" s="3" t="s">
        <v>158</v>
      </c>
      <c r="AG16" s="3">
        <v>228</v>
      </c>
      <c r="AH16" s="3" t="s">
        <v>225</v>
      </c>
      <c r="AI16" s="3"/>
      <c r="AJ16" s="3"/>
      <c r="AK16" s="3" t="s">
        <v>226</v>
      </c>
      <c r="AL16" s="3" t="s">
        <v>95</v>
      </c>
      <c r="AM16" s="3" t="s">
        <v>226</v>
      </c>
      <c r="AN16" s="3" t="s">
        <v>158</v>
      </c>
      <c r="AO16" s="3" t="s">
        <v>227</v>
      </c>
      <c r="AP16" s="3" t="s">
        <v>228</v>
      </c>
    </row>
    <row r="17" spans="1:42" s="2" customFormat="1" ht="22.5" customHeight="1">
      <c r="A17" s="4">
        <v>36898</v>
      </c>
      <c r="B17" s="3">
        <v>2002</v>
      </c>
      <c r="C17" s="3" t="s">
        <v>229</v>
      </c>
      <c r="D17" s="3" t="s">
        <v>114</v>
      </c>
      <c r="E17" s="3" t="s">
        <v>152</v>
      </c>
      <c r="F17" s="3" t="s">
        <v>72</v>
      </c>
      <c r="G17" s="3" t="s">
        <v>47</v>
      </c>
      <c r="H17" s="3">
        <v>1</v>
      </c>
      <c r="I17" s="3" t="s">
        <v>230</v>
      </c>
      <c r="J17" s="3" t="s">
        <v>231</v>
      </c>
      <c r="K17" s="3"/>
      <c r="L17" s="3"/>
      <c r="M17" s="3"/>
      <c r="N17" s="3"/>
      <c r="O17" s="3"/>
      <c r="P17" s="3"/>
      <c r="Q17" s="3"/>
      <c r="R17" s="3"/>
      <c r="S17" s="3" t="s">
        <v>232</v>
      </c>
      <c r="T17" s="3"/>
      <c r="U17" s="3"/>
      <c r="V17" s="3"/>
      <c r="W17" s="3"/>
      <c r="X17" s="3"/>
      <c r="Y17" s="3"/>
      <c r="Z17" s="3"/>
      <c r="AA17" s="3"/>
      <c r="AB17" s="3" t="str">
        <f>"1-931777-03-9"</f>
        <v>1-931777-03-9</v>
      </c>
      <c r="AC17" s="3" t="str">
        <f>"978-1-931777-03-2"</f>
        <v>978-1-931777-03-2</v>
      </c>
      <c r="AD17" s="3" t="str">
        <f>"1-931777-23-3"</f>
        <v>1-931777-23-3</v>
      </c>
      <c r="AE17" s="3" t="str">
        <f>"978-1-931777-23-0"</f>
        <v>978-1-931777-23-0</v>
      </c>
      <c r="AF17" s="3" t="s">
        <v>158</v>
      </c>
      <c r="AG17" s="3">
        <v>348</v>
      </c>
      <c r="AH17" s="3" t="s">
        <v>233</v>
      </c>
      <c r="AI17" s="3"/>
      <c r="AJ17" s="3"/>
      <c r="AK17" s="3" t="s">
        <v>158</v>
      </c>
      <c r="AL17" s="3" t="s">
        <v>158</v>
      </c>
      <c r="AM17" s="3" t="s">
        <v>158</v>
      </c>
      <c r="AN17" s="3" t="s">
        <v>158</v>
      </c>
      <c r="AO17" s="3" t="s">
        <v>234</v>
      </c>
      <c r="AP17" s="3" t="s">
        <v>235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Title-List-E-Adoption-in-Develo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2014-03-23T23:45:59Z</dcterms:created>
  <dcterms:modified xsi:type="dcterms:W3CDTF">2014-03-23T23:45:59Z</dcterms:modified>
</cp:coreProperties>
</file>