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480" yWindow="600" windowWidth="28275" windowHeight="12270"/>
  </bookViews>
  <sheets>
    <sheet name="Title-List-Curriculum-Developme" sheetId="1" r:id="rId1"/>
  </sheets>
  <calcPr calcId="125725"/>
</workbook>
</file>

<file path=xl/calcChain.xml><?xml version="1.0" encoding="utf-8"?>
<calcChain xmlns="http://schemas.openxmlformats.org/spreadsheetml/2006/main">
  <c r="AE18" i="1"/>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F8"/>
  <c r="AE8"/>
  <c r="AD8"/>
  <c r="AC8"/>
  <c r="AB8"/>
  <c r="AF7"/>
  <c r="AE7"/>
  <c r="AD7"/>
  <c r="AC7"/>
  <c r="AB7"/>
  <c r="AF6"/>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<sst xmlns="http://schemas.openxmlformats.org/spreadsheetml/2006/main" count="361" uniqueCount="236">
  <si>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</si>
  <si>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</si>
  <si>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</si>
  <si>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</si>
  <si>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</si>
  <si>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</si>
  <si>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</si>
  <si>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</si>
  <si>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</si>
  <si>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</si>
  <si>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</si>
  <si>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</si>
  <si>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</si>
  <si>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</si>
  <si>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</si>
  <si>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</si>
  <si>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</si>
  <si>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</si>
  <si>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</si>
  <si>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</si>
  <si>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</si>
  <si>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</si>
  <si>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</si>
  <si>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</si>
  <si>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</si>
  <si>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</si>
  <si>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</si>
  <si>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</si>
  <si>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</si>
  <si>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</si>
  <si>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</si>
  <si>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</si>
  <si>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</si>
  <si>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</si>
  <si>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</si>
  <si>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</si>
  <si>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</si>
  <si>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</si>
  <si>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</si>
  <si>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</si>
  <si>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</si>
  <si>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</si>
  <si>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01/31/2012</t>
  </si>
  <si>
    <t>Information Science Reference</t>
  </si>
  <si>
    <t>Education</t>
  </si>
  <si>
    <t>Educational Technologies</t>
  </si>
  <si>
    <t>Adult Learning</t>
  </si>
  <si>
    <t>Edited</t>
  </si>
  <si>
    <t>Developing Technology-Rich Teacher Education Programs: Key Issues</t>
  </si>
  <si>
    <t>Drew Polly</t>
  </si>
  <si>
    <t>Clif Mims</t>
  </si>
  <si>
    <t>Kay A. Persichitte</t>
  </si>
  <si>
    <t>University of North Carolina at Charlotte, USA</t>
  </si>
  <si>
    <t>University of Memphis, USA</t>
  </si>
  <si>
    <t>University of Wyoming, USA</t>
  </si>
  <si>
    <t>Though technology is expanding at a rate that is alarming to many skilled laborers concerned for the welfare of their industry and jobs, teachers should feel safe in their position; however, teachers who refuse to adapt to technology will be left behind.Developing Technology-Rich Teacher Education Programs: Key Issues offers professional teacher educators a rare opportunity to harvest the thinking of pioneering colleagues spanning dozens of universities, and to benefit from the creativity, scholarship, hard work, and reflection that led them to the models they describe. Contributors from 32 universities from around the world came together as authors of case studies, methodologies, research, and modeling to produce the work that went into this reference work. The target audience for this book includes faculty, leaders, teacher educators, and administrators within higher institution and every level of education.</t>
  </si>
  <si>
    <t>Blackboard; Content Area and Methods Knowledge and Technology; Content Specific Experiences; E-Learning; Foundational Knowledge and Technology; Higher Order Thinking Skills; Moodle; Social Networking; Technology acceptance model; Web 2.0 for Collaboration;</t>
  </si>
  <si>
    <t>EDU046000</t>
  </si>
  <si>
    <t>EDU044000</t>
  </si>
  <si>
    <t>JNV</t>
  </si>
  <si>
    <t>http://services.igi-global.com/resolvedoi/resolve.aspx?doi=10.4018/978-1-4666-0014-0</t>
  </si>
  <si>
    <t>http://www.igi-global.com/book/developing-technology-rich-teacher-education/56018</t>
  </si>
  <si>
    <t>Web-Based Teaching &amp; Learning</t>
  </si>
  <si>
    <t>Evaluating the Impact of Technology on Learning, Teaching, and Designing Curriculum: Emerging Trends</t>
  </si>
  <si>
    <t>Eugenia M. W. Ng</t>
  </si>
  <si>
    <t>Nikos I. Karacapilidis</t>
  </si>
  <si>
    <t>Mahesh S. Raisinghani</t>
  </si>
  <si>
    <t>Hong Kong Institute of Education, China</t>
  </si>
  <si>
    <t>University of Patras, Greece</t>
  </si>
  <si>
    <t>Texas Woman’s University, USA</t>
  </si>
  <si>
    <t>Although Web-based technologies have fundamentally changed human interaction and behavior in many ways, they have not yet had a considerable impact on theory and practice in education. Encouraging open communication about the opportunities, challenges, and potential issues introduced by new methods in Web-based teaching and training is key to helping teachers, students, practitioners, and policymakers understand how new technologies will impact modern education.Evaluating the Impact of Technology on Learning, Teaching, and Designing Curriculum: Emerging Trends provides a forum for researchers and practitioners to discuss the current and potential impact of online learning and training and to formulate methodologies for the creation of effective learning systems. This book investigates user experiences, design, evaluation, and management of Web-based training in the classroom and workplace, offering suggestions for researchers and decision-makers involved in the study of the important relationship between technology and learning.</t>
  </si>
  <si>
    <t>Blended Learning; Cognitive Mapping; Communities of practice; Designing Web-Based Learning Communities; Distance Education Effectiveness; E-Learning Effectiveness; Narrative Writing; Online Discussion Forums; Online Research Labs; Web-based Technologies;</t>
  </si>
  <si>
    <t>EDU007000</t>
  </si>
  <si>
    <t>EDU039000</t>
  </si>
  <si>
    <t>JNKC</t>
  </si>
  <si>
    <t>http://services.igi-global.com/resolvedoi/resolve.aspx?doi=10.4018/978-1-4666-0032-4</t>
  </si>
  <si>
    <t>http://www.igi-global.com/book/evaluating-impact-technology-learning-teaching/56019</t>
  </si>
  <si>
    <t>Instructional Design</t>
  </si>
  <si>
    <t>Cases on Inquiry through Instructional Technology in Math and Science</t>
  </si>
  <si>
    <t>Lesia Lennex</t>
  </si>
  <si>
    <t>Kimberely Fletcher Nettleton</t>
  </si>
  <si>
    <t>Morehead State University, USA</t>
  </si>
  <si>
    <t>There exists a wealth of information about inquiry and about science, technology, engineering, and mathematics (STEM), but current research lacks meaningfully written, thoughtful applications of both topics.Cases on Inquiry through Instructional Technology in Math and Science represents the work of many authors toward meaningful discourse of inquiry used in STEM teaching. This book presents insightful information to teachers and teacher education candidates about using inquiry in the real classroom, case studies from which research suggests appropriate uses, and tangible direction for creating their own inquiry based STEM activities. Sections take the reader logically through the meaning of inquiry in STEM teaching, how to use technology in modern classrooms, STEM projects which successfully integrate inquiry methodology, and inquiry problem solving within STEM classrooms with the aim of creating activities and models useful for real-world classrooms.</t>
  </si>
  <si>
    <t>Assessing Science Inquiry; Collaborative Scientific Project Management; Concept Maps; Digital Stories; Inquiry-Based Learning and Robotics; Mobile Technology in the Classroom; Science Education Research; Serious Educational Games (SEGs); Technology and the Preschooler; Visualizing Content;</t>
  </si>
  <si>
    <t>EDU029010</t>
  </si>
  <si>
    <t>EDU029030</t>
  </si>
  <si>
    <t>JNFG</t>
  </si>
  <si>
    <t>http://services.igi-global.com/resolvedoi/resolve.aspx?doi=10.4018/978-1-4666-0068-3</t>
  </si>
  <si>
    <t>http://www.igi-global.com/book/cases-inquiry-through-instructional-technology/56022</t>
  </si>
  <si>
    <t>11/30/2011</t>
  </si>
  <si>
    <t>Instructional Technology Research, Design and Development: Lessons from the Field</t>
  </si>
  <si>
    <t>Nor Aziah Alias</t>
  </si>
  <si>
    <t>Sulaiman Hashim</t>
  </si>
  <si>
    <t>Universiti Teknologi MARA, Malaysia</t>
  </si>
  <si>
    <t>Aminudin Baki Institute, Malaysia</t>
  </si>
  <si>
    <t>Design and development research, which has considerable implications for instructional design, focuses on designing and exploring products, artifacts and models, as well as programs, activity, and curricula.Instructional Technology Research, Design and Development: Lessons from the Field is a practical text on design and development research in the field of instructional technology. This book gives readers an overview of design and development research and how it is conducted in different contexts and for various purposes. Further, this reference source provides readers with practical knowledge on design and development research gained through investigation of lessons learned in the field.</t>
  </si>
  <si>
    <t>Addressing Learner Diversity in Learner Analysis; Collaboration in Design and Development Research; Design and Development Research Analysis; Design Hypothesis; Expert Evaluation in Design and Development Research; Formulating Design Principles; Incorporating Culture in Product Design; Reporting Design and Development Research; Techniques in User Evaluation; Validity and Reliability in Design and Development Research;</t>
  </si>
  <si>
    <t>EDU029000</t>
  </si>
  <si>
    <t>http://services.igi-global.com/resolvedoi/resolve.aspx?doi=10.4018/978-1-61350-198-6</t>
  </si>
  <si>
    <t>http://www.igi-global.com/book/instructional-technology-research-design-development/52746</t>
  </si>
  <si>
    <t>Blended &amp; Mobile Learning</t>
  </si>
  <si>
    <t>Teaching, Learning and the Net Generation: Concepts and Tools for Reaching Digital Learners</t>
  </si>
  <si>
    <t>Sharmila Pixy Ferris</t>
  </si>
  <si>
    <t>William Paterson University, USA</t>
  </si>
  <si>
    <t>Although a growing body of research demonstrates the need for education to adapt to the needs of the Net Generation, research also shows that traditional teaching methods continue to dominate the classroom. To stay effective, higher education must adapt to the needs of this unique generation of digital natives who grew up with computer technologies and social media.Teaching, Learning and the Net Generation: Concepts and Tools for Reaching Digital Learners provides pedagogical resources for understanding digital learners, and effectively teaching and learning with today’s generation of digital natives. This book creates a much-needed resource that moves beyond traditional disciplinary and geographical boundaries, bridges theories and practice, and addresses emerging issues in technology and pedagogy.</t>
  </si>
  <si>
    <t>Active Learning; Blogs, Wikis, and Podcasts; Collaborative Learning; Digital Learners; Digital Technologies; Experiential learning; Learner Characteristics; Peer-to-Peer Learning; Social Media; The Net Generation;</t>
  </si>
  <si>
    <t>EDU041000</t>
  </si>
  <si>
    <t>JNQ</t>
  </si>
  <si>
    <t>http://services.igi-global.com/resolvedoi/resolve.aspx?doi=10.4018/978-1-61350-347-8</t>
  </si>
  <si>
    <t>http://www.igi-global.com/book/teaching-learning-net-generation/53005</t>
  </si>
  <si>
    <t>08/31/2011</t>
  </si>
  <si>
    <t>Technologies in Higher Education</t>
  </si>
  <si>
    <t>Informed Design of Educational Technologies in Higher Education: Enhanced Learning and Teaching</t>
  </si>
  <si>
    <t>Anders D. Olofsson</t>
  </si>
  <si>
    <t>J. Ola Lindberg</t>
  </si>
  <si>
    <t>Umeå University, Sweden</t>
  </si>
  <si>
    <t>Mid Sweden University, Sweden</t>
  </si>
  <si>
    <t>During the last decade, the Internet has driven some of the most significant changes in higher education. Since information and communication technologies (ICTs) impact how we educate, teach, and learn, researchers, teachers, and other stakeholders in higher education must be prepared to meet students with uses of educational technology that are designed with reflection and research.Informed Design of Educational Technologies in Higher Education: Enhanced Learning and Teaching presents recent and important theoretical and practical advances in educational technology design in higher education, examining their possibilities for enhancing teaching and learning. This volume includes discussions of technologies and applications grounded in legitimate learning theories and from an ethical perspective that emphasizes mutual understanding.</t>
  </si>
  <si>
    <t>3D Virtual Worlds in Higher Education; Activity-Driven Design Method for Online Learning; Computer-Assisted Healthcare Simulations; Concepts in Curriculum and Educational Technology Design; Ecological Approach to Instructional Design; High Performance Learning Spaces; Informed Design of Education Activities; Instructional Design for Technology-Based Systems; Instructional Simulation; Learning Ecosystems for Mobile Social Media;</t>
  </si>
  <si>
    <t>EDU015000</t>
  </si>
  <si>
    <t>JNM</t>
  </si>
  <si>
    <t>http://services.igi-global.com/resolvedoi/resolve.aspx?doi=10.4018/978-1-61350-080-4</t>
  </si>
  <si>
    <t>http://www.igi-global.com/book/informed-design-educational-technologies-higher/51938</t>
  </si>
  <si>
    <t>06/30/2011</t>
  </si>
  <si>
    <t>Engineering Education</t>
  </si>
  <si>
    <t>Software Industry-Oriented Education Practices and Curriculum Development: Experiences and Lessons</t>
  </si>
  <si>
    <t>Matthew Hussey</t>
  </si>
  <si>
    <t>Bing Wu</t>
  </si>
  <si>
    <t>Xiaofei Xu</t>
  </si>
  <si>
    <t>Dublin Institute of Technology, Ireland</t>
  </si>
  <si>
    <t>Harbin Institute of Technology, China</t>
  </si>
  <si>
    <t>The development of practical software is exceedingly dynamic in nature and the software industry itself plays a key role in this process. As a result, higher education institutions need to produce graduates at primary and postgraduate degree levels that are well matched to the needs of local and international industry.Software Industry-Oriented Education Practices and Curriculum Development: Experiences and Lessons presents relevant theoretical frameworks and the latest empirical research findings in this area for professionals in academic institutions and industry who want to improve their understanding of this key platform. This book will serve as a reference for education and program designers across the world involved in industry-oriented education and production of graduates for its globalization.</t>
  </si>
  <si>
    <t>Curriculum for SIOE; E-Learning and Support Tools; Ethos for Software Industry-Oriented Education (SIOE); Internationalization of Software Education; Introduction to Themes and Strands; Models for SIOE; Nature of Modern Software Industry; Requirements for Software Professionals; Research Underpinning SIOE; Role of Industry as Stakeholders in Computing Education;</t>
  </si>
  <si>
    <t>COM051230</t>
  </si>
  <si>
    <t>TBC</t>
  </si>
  <si>
    <t>http://services.igi-global.com/resolvedoi/resolve.aspx?doi=10.4018/978-1-60960-797-5</t>
  </si>
  <si>
    <t>http://www.igi-global.com/book/software-industry-oriented-education-practices/49591</t>
  </si>
  <si>
    <t>03/31/2011</t>
  </si>
  <si>
    <t>Virtual Learning Environments</t>
  </si>
  <si>
    <t>Teaching and Learning in 3D Immersive Worlds: Pedagogical Models and Constructivist Approaches</t>
  </si>
  <si>
    <t>Amy Cheney</t>
  </si>
  <si>
    <t>Robert L. Sanders</t>
  </si>
  <si>
    <t>Appalachian State University, USA</t>
  </si>
  <si>
    <t>N/A</t>
  </si>
  <si>
    <t>Virtual worlds are an area of growing interest in many sectors, including higher education. While Web-based tools have existed for years to help deliver course content, these tools have not traditionally provided means for creation of community with the embedded communication and collaboration necessary for successful teaching and learning.Teaching and Learning in 3D Immersive Worlds: Pedagogical Models and Constructivist Approaches examines successful implementation of social constructivist instructional design tenets in 3D virtual immersive environments. Authors share best practices, challenges, and advice to those working to utilize virtual environments in higher education and other venues. Readers will gain both a research background in the use of virtual worlds for teaching and learning and practical advice as they begin to design and implement these environments.</t>
  </si>
  <si>
    <t>Action learning/action research; Activity Theory; Case-based learning; Cognitive apprenticeships; Collaborative Learning; Community-based participatory research; Problem-Based Learning; Project-based learning; Situated cognition; Transformative learning;</t>
  </si>
  <si>
    <t>TEC052000</t>
  </si>
  <si>
    <t>UYZ</t>
  </si>
  <si>
    <t>http://services.igi-global.com/resolvedoi/resolve.aspx?doi=10.4018/978-1-60960-517-9</t>
  </si>
  <si>
    <t>http://www.igi-global.com/book/teaching-learning-immersive-worlds/47406</t>
  </si>
  <si>
    <t>09/30/2010</t>
  </si>
  <si>
    <t>Applied E-Learning</t>
  </si>
  <si>
    <t>Adaptation, Resistance and Access to Instructional Technologies: Assessing Future Trends In Education</t>
  </si>
  <si>
    <t>Steven D'Agustino</t>
  </si>
  <si>
    <t>Fordham University, USA</t>
  </si>
  <si>
    <t>It is imperative for schools today to create a competitive advantage for both the students and their communities.Adaptation, Resistance, and Access to Instructional Technologies: Assessing Future Trends in Education captures the current trends in technology integration from PreK-12 to higher education. This relevant research publication focuses on the various constituent groups, namely students, teachers, and communities, in education and the effects of educational technology on learning and empowerment. It is a must-read book for all K-12 school district administrators, principals, technology coordinators, and K-12 teachers, as well as undergraduate and graduate school of education, teacher preparation programs, and clinical field supervisors of teachers.</t>
  </si>
  <si>
    <t>21st Century Skills; Cyber Behavior of the Millennial Generation; Digital divide; Instructional Improvement; Problem-Based Learning; Reflective Practice; Standards-based Education and Technology; Teacher Mentoring in Technology Integration; Technology Infrastructure; Technology Integration in Higher Education; Technology Standards; The Future of Technology Integration;</t>
  </si>
  <si>
    <t>COM074000</t>
  </si>
  <si>
    <t>http://services.igi-global.com/resolvedoi/resolve.aspx?doi=10.4018/978-1-61692-854-4</t>
  </si>
  <si>
    <t>http://www.igi-global.com/book/adaptation-resistance-access-instructional-technologies/41772</t>
  </si>
  <si>
    <t>11/30/2009</t>
  </si>
  <si>
    <t>Authored</t>
  </si>
  <si>
    <t>Digital Imagery and Informational Graphics in E-Learning: Maximizing Visual Technologies</t>
  </si>
  <si>
    <t>Shalin Hai-Jew</t>
  </si>
  <si>
    <t>Kansas State University, USA</t>
  </si>
  <si>
    <t>E-learning has evolved with numerous IT-enabled affordances, including many that involve digital imagery and informational graphics. Not only are traditional images like drawings, blueprints, and photos widely used in e-learning, but also many new graphics have become useful learning aids.Digital Imagery and Informational Graphics in E-Learning: Maximizing Visual Technologies offers useful methods for creating digital imagery as well as leading pedagogical theories and research on the implementation of inherited images. This advanced publication features applied, hands-on strategies related to capturing and authoring tools used to acquire and create graphics.</t>
  </si>
  <si>
    <t>Authoring tools for graphics; Capturing tools for graphics; Collaborative image creation; Ethics and digital imagery; Future of digital imagery; Graphical literacy; Imagery in e-learning; Informational graphics; Instructional Design; Pedagogical theories in imagery; Visualization imagery;</t>
  </si>
  <si>
    <t>COM004000</t>
  </si>
  <si>
    <t>COM039000</t>
  </si>
  <si>
    <t>http://services.igi-global.com/resolvedoi/resolve.aspx?doi=10.4018/978-1-60566-972-4</t>
  </si>
  <si>
    <t>http://www.igi-global.com/book/digital-imagery-informational-graphics-learning/271</t>
  </si>
  <si>
    <t>10/31/2009</t>
  </si>
  <si>
    <t>Handbook of Research on Human Performance and Instructional Technology</t>
  </si>
  <si>
    <t>Holim Song</t>
  </si>
  <si>
    <t>Terry T. Kidd</t>
  </si>
  <si>
    <t>Texas Southern University, USA</t>
  </si>
  <si>
    <t>Texas A&amp;M University, USA</t>
  </si>
  <si>
    <t>Not only have educators and trainers alike begun to harness the power of instructional technology and human performance techniques, but now businesses and industries have incorporated these technologies for training development and performance improvement.The Handbook of Research on Human Performance and Instructional Technology provides theoretical understanding of the essential link between education, training development, organization development, performance improvement, and instructional technology. An innovative publication useful to worldwide businesses, industry, schools, and higher academic institutions, this Handbook of Research is instrumental in providing the latest knowledge related to instructional technology and human performance in order to meet the needs and challenges of tomorrow.</t>
  </si>
  <si>
    <t>Concept maps to enhance learning; Constructivist instructional design; E-Learning; Human performance technology; Instructional technology applications; Language simulations; Learning design foundations; Multimedia learning environments; Online instructional design; Sociocultural aspects of instructional technology;</t>
  </si>
  <si>
    <t>BUS079000</t>
  </si>
  <si>
    <t>COM079000</t>
  </si>
  <si>
    <t>http://services.igi-global.com/resolvedoi/resolve.aspx?doi=10.4018/978-1-60566-782-9</t>
  </si>
  <si>
    <t>http://www.igi-global.com/book/handbook-research-human-performance-instructional/475</t>
  </si>
  <si>
    <t>09/30/2009</t>
  </si>
  <si>
    <t>Designing Instruction for the Traditional, Adult, and Distance Learner: A New Engine for Technology-Based Teaching</t>
  </si>
  <si>
    <t>Lawrence A. Tomei</t>
  </si>
  <si>
    <t>Robert Morris University, USA</t>
  </si>
  <si>
    <t>Adult students demand a wider variety of instructional strategies that encompass real-world, interactive, cooperative, and discovery learning experiences.Designing Instruction for the Traditional, Adult, and Distance Learner: A New Engine for Technology-Based Teaching explores how technology impacts the process of devising instructional plans as well as learning itself in adult students. Containing research from leading international experts, this publication proposes realistic and accurate archetypes to assist educators in incorporating state-of-the-art technologies into online instruction.</t>
  </si>
  <si>
    <t>Allagegogy and the distance learner; Andragogy and the adult learner; Authentic assessment; Conventional assessment; Designing online education; Technology and distance learning; Technology-based teaching; Text-based resources; Virtual assessment; Visual-based resources; Web-based resources;</t>
  </si>
  <si>
    <t>COM032000</t>
  </si>
  <si>
    <t>POL033000</t>
  </si>
  <si>
    <t>http://services.igi-global.com/resolvedoi/resolve.aspx?doi=10.4018/978-1-60566-824-6</t>
  </si>
  <si>
    <t>http://www.igi-global.com/book/designing-instruction-traditional-adult-distance/253</t>
  </si>
  <si>
    <t>10/31/2007</t>
  </si>
  <si>
    <t>IGI Publishing</t>
  </si>
  <si>
    <t>Strategies and Technologies for Developing Online Computer Labs for Technology-Based Courses</t>
  </si>
  <si>
    <t>Lee Chao</t>
  </si>
  <si>
    <t>University of Houston-Victoria, USA</t>
  </si>
  <si>
    <t>For technology-based online courses, computer labs are necessary to support hands-on practice for IT products. The implementation of an online computer teaching lab is a challenging task.Strategies &amp; Technologies for Developing Online Computer Labs for Technology-Based Courses discusses design strategies, implementation difficulties, and the effectiveness of online labs. This book provides scholars, researchers, and practitioners support for lab-based e-learning, gives guidance on the selection of technologies for various projects, and illustrates Web-based teaching with case studies.</t>
  </si>
  <si>
    <t>TEC000000</t>
  </si>
  <si>
    <t>http://services.igi-global.com/resolvedoi/resolve.aspx?doi=10.4018/978-1-59904-507-8</t>
  </si>
  <si>
    <t>http://www.igi-global.com/book/strategies-technologies-developing-online-computer/947</t>
  </si>
  <si>
    <t>03/31/2007</t>
  </si>
  <si>
    <t>Information Science Publishing</t>
  </si>
  <si>
    <t>Instructional Design: Case Studies in Communities of Practice</t>
  </si>
  <si>
    <t>Michael J. Keppell</t>
  </si>
  <si>
    <t>Instructional designers hold the responsibility of selecting, sequencing, synthesizing, and summarizing unfamiliar content to subject matter experts. To successfully achieve legitimate participation in communities of practice, instructional designers need to utilize a number of communication strategies to optimize the interaction with the subject matter expert.Instructional Design: Case Studies in Communities of Practice documents real-world experiences of instructional designers and staff developers who work in communities of practice. Instructional Design: Case Studies in Communities of Practice explains the strategies and heuristics used by instructional designers when working in different settings, articulates the sophistication of communication strategies when working with subject matter experts, and provides insight into the range of knowledge, skills, and personal characteristics required to complete the tasks expected of them.</t>
  </si>
  <si>
    <t>EDU000000</t>
  </si>
  <si>
    <t>http://services.igi-global.com/resolvedoi/resolve.aspx?doi=10.4018/978-1-59904-322-7</t>
  </si>
  <si>
    <t>http://www.igi-global.com/book/instructional-design-case-studies-communities/605</t>
  </si>
  <si>
    <t>04/30/2005</t>
  </si>
  <si>
    <t>Managing E-Learning Strategies: Design, Delivery, Implementation and Evaluation</t>
  </si>
  <si>
    <t>Badrul Khan</t>
  </si>
  <si>
    <t>George Washington University, USA</t>
  </si>
  <si>
    <t>Managing E-Learning Strategies: Design, Delivery, Implementation and Evaluation provides readers with a broad understanding of the emerging field of e-learning and also advises readers on the issues that are critical to the success of a meaningful e-learning environment. It walks you through the various factors critical to developing, evaluating and implementing e-learning. Throughout the book critical e-learning factors are presented as questions that readers can ask themselves when planning, designing, evaluating and implementing e-learning modules, courses and programs.Managing E-Learning Strategies: Design, Delivery, Implementation and Evaluation not only introduces the important issues in e-learning, but can be used as a workbook to design, develop and implement e-learning in academic, corporate, government and other settings.</t>
  </si>
  <si>
    <t>http://services.igi-global.com/resolvedoi/resolve.aspx?doi=10.4018/978-1-59140-634-1</t>
  </si>
  <si>
    <t>http://www.igi-global.com/book/managing-learning-strategies/715</t>
  </si>
  <si>
    <t>02/28/2005</t>
  </si>
  <si>
    <t>Course Management Systems for Learning: Beyond Accidental Pedagogy</t>
  </si>
  <si>
    <t>Patricia McGee</t>
  </si>
  <si>
    <t>Colleen Carmean</t>
  </si>
  <si>
    <t>Ali Jafari</t>
  </si>
  <si>
    <t>The University of Texas at San Antonio, USA</t>
  </si>
  <si>
    <t>Arizona State University West, USA</t>
  </si>
  <si>
    <t>Indiana University-Purdue University Indianapolis, USA</t>
  </si>
  <si>
    <t>Course Management Systems for Learning: Beyond Accidental Pedagogy is a comprehensive overview of standards, practices and possibilities of course management systems in higher education. Course Management Systems for Learning: Beyond Accidental Pedagogy focuses on what the current knowledge is (in best practices, research, standards and implementations) and the history of the CMS, while also discussing innovative practices in CMS instructional design that have been informed by learning theory and intentional pedagogy. The last section of this book is an invited section, where vendors (WebCT, OKI, Angel) and innovators address their vision of the tools, practices and possibilities in a true next generation. Course Management Systems for Learning: Beyond Accidental Pedagogy represents the points-of-view of a variety of stakeholders and allows each to write in the style and language that is relevant to their field, making this an incredibly useful tool for practitioners, developers, administrators, faculty members, and students.</t>
  </si>
  <si>
    <t>EDU006000</t>
  </si>
  <si>
    <t>http://services.igi-global.com/resolvedoi/resolve.aspx?doi=10.4018/978-1-59140-512-2</t>
  </si>
  <si>
    <t>http://www.igi-global.com/book/course-management-systems-learning/208</t>
  </si>
  <si>
    <t>Developing an Online Curriculum: Technologies and Techniques</t>
  </si>
  <si>
    <t>Lynnette R. Porter</t>
  </si>
  <si>
    <t>Embry-Riddle Aeronautical University, USA</t>
  </si>
  <si>
    <t>Developing an Online Curriculum: Technologies and Techniques acts as a guidebook for teachers and administrators as they look for support with their online education programs. It offers teaching suggestions for everything from course development to time management and community building. The book is designed to provide information to help teachers work more effectively with online tools, develop course materials for existing online courses, work with the internet as a medium of education and complete daily activities - such as evaluating assignments, lecturing and communicating with students more easily. Administrators are also given support in their efforts to recruit, train, and retain online teachers, allocate resources for online education and evaluate online materials for promotion and tenure.</t>
  </si>
  <si>
    <t>COM059000</t>
  </si>
  <si>
    <t>http://services.igi-global.com/resolvedoi/resolve.aspx?doi=10.4018/978-1-59140-136-0</t>
  </si>
  <si>
    <t>http://www.igi-global.com/book/developing-online-curriculum/256</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</si>
</sst>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AP18"/>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2012</v>
      </c>
      <c r="C2" s="3" t="s">
        <v>43</v>
      </c>
      <c r="D2" s="3" t="s">
        <v>44</v>
      </c>
      <c r="E2" s="3" t="s">
        <v>45</v>
      </c>
      <c r="F2" s="3" t="s">
        <v>46</v>
      </c>
      <c r="G2" s="3" t="s">
        <v>47</v>
      </c>
      <c r="H2" s="3">
        <v>1</v>
      </c>
      <c r="I2" s="3" t="s">
        <v>48</v>
      </c>
      <c r="J2" s="3" t="s">
        <v>49</v>
      </c>
      <c r="K2" s="3" t="s">
        <v>50</v>
      </c>
      <c r="L2" s="3" t="s">
        <v>51</v>
      </c>
      <c r="M2" s="3"/>
      <c r="N2" s="3"/>
      <c r="O2" s="3"/>
      <c r="P2" s="3"/>
      <c r="Q2" s="3"/>
      <c r="R2" s="3"/>
      <c r="S2" s="3" t="s">
        <v>52</v>
      </c>
      <c r="T2" s="3" t="s">
        <v>53</v>
      </c>
      <c r="U2" s="3" t="s">
        <v>54</v>
      </c>
      <c r="V2" s="3"/>
      <c r="W2" s="3"/>
      <c r="X2" s="3"/>
      <c r="Y2" s="3"/>
      <c r="Z2" s="3"/>
      <c r="AA2" s="3"/>
      <c r="AB2" s="3" t="str">
        <f>"1-4666-0014-4"</f>
        <v>1-4666-0014-4</v>
      </c>
      <c r="AC2" s="3" t="str">
        <f>"978-1-4666-0014-0"</f>
        <v>978-1-4666-0014-0</v>
      </c>
      <c r="AD2" s="3" t="str">
        <f>"1-4666-0015-2"</f>
        <v>1-4666-0015-2</v>
      </c>
      <c r="AE2" s="3" t="str">
        <f>"978-1-4666-0015-7"</f>
        <v>978-1-4666-0015-7</v>
      </c>
      <c r="AF2" s="3" t="str">
        <f>"978-1-4666-0016-4"</f>
        <v>978-1-4666-0016-4</v>
      </c>
      <c r="AG2" s="3">
        <v>625</v>
      </c>
      <c r="AH2" s="3" t="s">
        <v>55</v>
      </c>
      <c r="AI2" s="3" t="s">
        <v>56</v>
      </c>
      <c r="AJ2" s="3"/>
      <c r="AK2" s="3" t="s">
        <v>57</v>
      </c>
      <c r="AL2" s="3" t="s">
        <v>58</v>
      </c>
      <c r="AM2" s="3" t="s">
        <v>57</v>
      </c>
      <c r="AN2" s="3" t="s">
        <v>59</v>
      </c>
      <c r="AO2" s="3" t="s">
        <v>60</v>
      </c>
      <c r="AP2" s="3" t="s">
        <v>61</v>
      </c>
    </row>
    <row r="3" spans="1:42" s="2" customFormat="1" ht="22.5" customHeight="1">
      <c r="A3" s="3" t="s">
        <v>42</v>
      </c>
      <c r="B3" s="3">
        <v>2012</v>
      </c>
      <c r="C3" s="3" t="s">
        <v>43</v>
      </c>
      <c r="D3" s="3" t="s">
        <v>44</v>
      </c>
      <c r="E3" s="3" t="s">
        <v>45</v>
      </c>
      <c r="F3" s="3" t="s">
        <v>62</v>
      </c>
      <c r="G3" s="3" t="s">
        <v>47</v>
      </c>
      <c r="H3" s="3">
        <v>1</v>
      </c>
      <c r="I3" s="3" t="s">
        <v>63</v>
      </c>
      <c r="J3" s="3" t="s">
        <v>64</v>
      </c>
      <c r="K3" s="3" t="s">
        <v>65</v>
      </c>
      <c r="L3" s="3" t="s">
        <v>66</v>
      </c>
      <c r="M3" s="3"/>
      <c r="N3" s="3"/>
      <c r="O3" s="3"/>
      <c r="P3" s="3"/>
      <c r="Q3" s="3"/>
      <c r="R3" s="3"/>
      <c r="S3" s="3" t="s">
        <v>67</v>
      </c>
      <c r="T3" s="3" t="s">
        <v>68</v>
      </c>
      <c r="U3" s="3" t="s">
        <v>69</v>
      </c>
      <c r="V3" s="3"/>
      <c r="W3" s="3"/>
      <c r="X3" s="3"/>
      <c r="Y3" s="3"/>
      <c r="Z3" s="3"/>
      <c r="AA3" s="3"/>
      <c r="AB3" s="3" t="str">
        <f>"1-4666-0032-2"</f>
        <v>1-4666-0032-2</v>
      </c>
      <c r="AC3" s="3" t="str">
        <f>"978-1-4666-0032-4"</f>
        <v>978-1-4666-0032-4</v>
      </c>
      <c r="AD3" s="3" t="str">
        <f>"1-4666-0033-0"</f>
        <v>1-4666-0033-0</v>
      </c>
      <c r="AE3" s="3" t="str">
        <f>"978-1-4666-0033-1"</f>
        <v>978-1-4666-0033-1</v>
      </c>
      <c r="AF3" s="3" t="str">
        <f>"978-1-4666-0034-8"</f>
        <v>978-1-4666-0034-8</v>
      </c>
      <c r="AG3" s="3">
        <v>310</v>
      </c>
      <c r="AH3" s="3" t="s">
        <v>70</v>
      </c>
      <c r="AI3" s="3" t="s">
        <v>71</v>
      </c>
      <c r="AJ3" s="3"/>
      <c r="AK3" s="3" t="s">
        <v>72</v>
      </c>
      <c r="AL3" s="3" t="s">
        <v>73</v>
      </c>
      <c r="AM3" s="3" t="s">
        <v>58</v>
      </c>
      <c r="AN3" s="3" t="s">
        <v>74</v>
      </c>
      <c r="AO3" s="3" t="s">
        <v>75</v>
      </c>
      <c r="AP3" s="3" t="s">
        <v>76</v>
      </c>
    </row>
    <row r="4" spans="1:42" s="2" customFormat="1" ht="22.5" customHeight="1">
      <c r="A4" s="3" t="s">
        <v>42</v>
      </c>
      <c r="B4" s="3">
        <v>2012</v>
      </c>
      <c r="C4" s="3" t="s">
        <v>43</v>
      </c>
      <c r="D4" s="3" t="s">
        <v>44</v>
      </c>
      <c r="E4" s="3" t="s">
        <v>45</v>
      </c>
      <c r="F4" s="3" t="s">
        <v>77</v>
      </c>
      <c r="G4" s="3" t="s">
        <v>47</v>
      </c>
      <c r="H4" s="3">
        <v>1</v>
      </c>
      <c r="I4" s="3" t="s">
        <v>78</v>
      </c>
      <c r="J4" s="3" t="s">
        <v>79</v>
      </c>
      <c r="K4" s="3" t="s">
        <v>80</v>
      </c>
      <c r="L4" s="3"/>
      <c r="M4" s="3"/>
      <c r="N4" s="3"/>
      <c r="O4" s="3"/>
      <c r="P4" s="3"/>
      <c r="Q4" s="3"/>
      <c r="R4" s="3"/>
      <c r="S4" s="3" t="s">
        <v>81</v>
      </c>
      <c r="T4" s="3" t="s">
        <v>81</v>
      </c>
      <c r="U4" s="3"/>
      <c r="V4" s="3"/>
      <c r="W4" s="3"/>
      <c r="X4" s="3"/>
      <c r="Y4" s="3"/>
      <c r="Z4" s="3"/>
      <c r="AA4" s="3"/>
      <c r="AB4" s="3" t="str">
        <f>"1-4666-0068-3"</f>
        <v>1-4666-0068-3</v>
      </c>
      <c r="AC4" s="3" t="str">
        <f>"978-1-4666-0068-3"</f>
        <v>978-1-4666-0068-3</v>
      </c>
      <c r="AD4" s="3" t="str">
        <f>"1-4666-0069-1"</f>
        <v>1-4666-0069-1</v>
      </c>
      <c r="AE4" s="3" t="str">
        <f>"978-1-4666-0069-0"</f>
        <v>978-1-4666-0069-0</v>
      </c>
      <c r="AF4" s="3" t="str">
        <f>"978-1-4666-0070-6"</f>
        <v>978-1-4666-0070-6</v>
      </c>
      <c r="AG4" s="3">
        <v>676</v>
      </c>
      <c r="AH4" s="3" t="s">
        <v>82</v>
      </c>
      <c r="AI4" s="3" t="s">
        <v>83</v>
      </c>
      <c r="AJ4" s="3"/>
      <c r="AK4" s="3" t="s">
        <v>84</v>
      </c>
      <c r="AL4" s="3" t="s">
        <v>85</v>
      </c>
      <c r="AM4" s="3" t="s">
        <v>73</v>
      </c>
      <c r="AN4" s="3" t="s">
        <v>86</v>
      </c>
      <c r="AO4" s="3" t="s">
        <v>87</v>
      </c>
      <c r="AP4" s="3" t="s">
        <v>88</v>
      </c>
    </row>
    <row r="5" spans="1:42" s="2" customFormat="1" ht="22.5" customHeight="1">
      <c r="A5" s="3" t="s">
        <v>89</v>
      </c>
      <c r="B5" s="3">
        <v>2012</v>
      </c>
      <c r="C5" s="3" t="s">
        <v>43</v>
      </c>
      <c r="D5" s="3" t="s">
        <v>44</v>
      </c>
      <c r="E5" s="3" t="s">
        <v>45</v>
      </c>
      <c r="F5" s="3" t="s">
        <v>77</v>
      </c>
      <c r="G5" s="3" t="s">
        <v>47</v>
      </c>
      <c r="H5" s="3">
        <v>1</v>
      </c>
      <c r="I5" s="3" t="s">
        <v>90</v>
      </c>
      <c r="J5" s="3" t="s">
        <v>91</v>
      </c>
      <c r="K5" s="3" t="s">
        <v>92</v>
      </c>
      <c r="L5" s="3"/>
      <c r="M5" s="3"/>
      <c r="N5" s="3"/>
      <c r="O5" s="3"/>
      <c r="P5" s="3"/>
      <c r="Q5" s="3"/>
      <c r="R5" s="3"/>
      <c r="S5" s="3" t="s">
        <v>93</v>
      </c>
      <c r="T5" s="3" t="s">
        <v>94</v>
      </c>
      <c r="U5" s="3"/>
      <c r="V5" s="3"/>
      <c r="W5" s="3"/>
      <c r="X5" s="3"/>
      <c r="Y5" s="3"/>
      <c r="Z5" s="3"/>
      <c r="AA5" s="3"/>
      <c r="AB5" s="3" t="str">
        <f>"1-61350-198-6"</f>
        <v>1-61350-198-6</v>
      </c>
      <c r="AC5" s="3" t="str">
        <f>"978-1-61350-198-6"</f>
        <v>978-1-61350-198-6</v>
      </c>
      <c r="AD5" s="3" t="str">
        <f>"1-61350-199-4"</f>
        <v>1-61350-199-4</v>
      </c>
      <c r="AE5" s="3" t="str">
        <f>"978-1-61350-199-3"</f>
        <v>978-1-61350-199-3</v>
      </c>
      <c r="AF5" s="3" t="str">
        <f>"978-1-61350-200-6"</f>
        <v>978-1-61350-200-6</v>
      </c>
      <c r="AG5" s="3">
        <v>505</v>
      </c>
      <c r="AH5" s="3" t="s">
        <v>95</v>
      </c>
      <c r="AI5" s="3" t="s">
        <v>96</v>
      </c>
      <c r="AJ5" s="3"/>
      <c r="AK5" s="3" t="s">
        <v>73</v>
      </c>
      <c r="AL5" s="3" t="s">
        <v>97</v>
      </c>
      <c r="AM5" s="3" t="s">
        <v>73</v>
      </c>
      <c r="AN5" s="3" t="s">
        <v>59</v>
      </c>
      <c r="AO5" s="3" t="s">
        <v>98</v>
      </c>
      <c r="AP5" s="3" t="s">
        <v>99</v>
      </c>
    </row>
    <row r="6" spans="1:42" s="2" customFormat="1" ht="22.5" customHeight="1">
      <c r="A6" s="3" t="s">
        <v>89</v>
      </c>
      <c r="B6" s="3">
        <v>2012</v>
      </c>
      <c r="C6" s="3" t="s">
        <v>43</v>
      </c>
      <c r="D6" s="3" t="s">
        <v>44</v>
      </c>
      <c r="E6" s="3" t="s">
        <v>45</v>
      </c>
      <c r="F6" s="3" t="s">
        <v>100</v>
      </c>
      <c r="G6" s="3" t="s">
        <v>47</v>
      </c>
      <c r="H6" s="3">
        <v>1</v>
      </c>
      <c r="I6" s="3" t="s">
        <v>101</v>
      </c>
      <c r="J6" s="3" t="s">
        <v>102</v>
      </c>
      <c r="K6" s="3"/>
      <c r="L6" s="3"/>
      <c r="M6" s="3"/>
      <c r="N6" s="3"/>
      <c r="O6" s="3"/>
      <c r="P6" s="3"/>
      <c r="Q6" s="3"/>
      <c r="R6" s="3"/>
      <c r="S6" s="3" t="s">
        <v>103</v>
      </c>
      <c r="T6" s="3"/>
      <c r="U6" s="3"/>
      <c r="V6" s="3"/>
      <c r="W6" s="3"/>
      <c r="X6" s="3"/>
      <c r="Y6" s="3"/>
      <c r="Z6" s="3"/>
      <c r="AA6" s="3"/>
      <c r="AB6" s="3" t="str">
        <f>"1-61350-347-4"</f>
        <v>1-61350-347-4</v>
      </c>
      <c r="AC6" s="3" t="str">
        <f>"978-1-61350-347-8"</f>
        <v>978-1-61350-347-8</v>
      </c>
      <c r="AD6" s="3" t="str">
        <f>"1-61350-348-2"</f>
        <v>1-61350-348-2</v>
      </c>
      <c r="AE6" s="3" t="str">
        <f>"978-1-61350-348-5"</f>
        <v>978-1-61350-348-5</v>
      </c>
      <c r="AF6" s="3" t="str">
        <f>"978-1-61350-349-2"</f>
        <v>978-1-61350-349-2</v>
      </c>
      <c r="AG6" s="3">
        <v>488</v>
      </c>
      <c r="AH6" s="3" t="s">
        <v>104</v>
      </c>
      <c r="AI6" s="3" t="s">
        <v>105</v>
      </c>
      <c r="AJ6" s="3"/>
      <c r="AK6" s="3" t="s">
        <v>106</v>
      </c>
      <c r="AL6" s="3" t="s">
        <v>73</v>
      </c>
      <c r="AM6" s="3" t="s">
        <v>106</v>
      </c>
      <c r="AN6" s="3" t="s">
        <v>107</v>
      </c>
      <c r="AO6" s="3" t="s">
        <v>108</v>
      </c>
      <c r="AP6" s="3" t="s">
        <v>109</v>
      </c>
    </row>
    <row r="7" spans="1:42" s="2" customFormat="1" ht="22.5" customHeight="1">
      <c r="A7" s="3" t="s">
        <v>110</v>
      </c>
      <c r="B7" s="3">
        <v>2012</v>
      </c>
      <c r="C7" s="3" t="s">
        <v>43</v>
      </c>
      <c r="D7" s="3" t="s">
        <v>44</v>
      </c>
      <c r="E7" s="3" t="s">
        <v>45</v>
      </c>
      <c r="F7" s="3" t="s">
        <v>111</v>
      </c>
      <c r="G7" s="3" t="s">
        <v>47</v>
      </c>
      <c r="H7" s="3">
        <v>1</v>
      </c>
      <c r="I7" s="3" t="s">
        <v>112</v>
      </c>
      <c r="J7" s="3" t="s">
        <v>113</v>
      </c>
      <c r="K7" s="3" t="s">
        <v>114</v>
      </c>
      <c r="L7" s="3"/>
      <c r="M7" s="3"/>
      <c r="N7" s="3"/>
      <c r="O7" s="3"/>
      <c r="P7" s="3"/>
      <c r="Q7" s="3"/>
      <c r="R7" s="3"/>
      <c r="S7" s="3" t="s">
        <v>115</v>
      </c>
      <c r="T7" s="3" t="s">
        <v>116</v>
      </c>
      <c r="U7" s="3"/>
      <c r="V7" s="3"/>
      <c r="W7" s="3"/>
      <c r="X7" s="3"/>
      <c r="Y7" s="3"/>
      <c r="Z7" s="3"/>
      <c r="AA7" s="3"/>
      <c r="AB7" s="3" t="str">
        <f>"1-61350-080-7"</f>
        <v>1-61350-080-7</v>
      </c>
      <c r="AC7" s="3" t="str">
        <f>"978-1-61350-080-4"</f>
        <v>978-1-61350-080-4</v>
      </c>
      <c r="AD7" s="3" t="str">
        <f>"1-61350-081-5"</f>
        <v>1-61350-081-5</v>
      </c>
      <c r="AE7" s="3" t="str">
        <f>"978-1-61350-081-1"</f>
        <v>978-1-61350-081-1</v>
      </c>
      <c r="AF7" s="3" t="str">
        <f>"978-1-61350-082-8"</f>
        <v>978-1-61350-082-8</v>
      </c>
      <c r="AG7" s="3">
        <v>548</v>
      </c>
      <c r="AH7" s="3" t="s">
        <v>117</v>
      </c>
      <c r="AI7" s="3" t="s">
        <v>118</v>
      </c>
      <c r="AJ7" s="3"/>
      <c r="AK7" s="3" t="s">
        <v>119</v>
      </c>
      <c r="AL7" s="3" t="s">
        <v>119</v>
      </c>
      <c r="AM7" s="3" t="s">
        <v>85</v>
      </c>
      <c r="AN7" s="3" t="s">
        <v>120</v>
      </c>
      <c r="AO7" s="3" t="s">
        <v>121</v>
      </c>
      <c r="AP7" s="3" t="s">
        <v>122</v>
      </c>
    </row>
    <row r="8" spans="1:42" s="2" customFormat="1" ht="22.5" customHeight="1">
      <c r="A8" s="3" t="s">
        <v>123</v>
      </c>
      <c r="B8" s="3">
        <v>2011</v>
      </c>
      <c r="C8" s="3" t="s">
        <v>43</v>
      </c>
      <c r="D8" s="3" t="s">
        <v>44</v>
      </c>
      <c r="E8" s="3" t="s">
        <v>45</v>
      </c>
      <c r="F8" s="3" t="s">
        <v>124</v>
      </c>
      <c r="G8" s="3" t="s">
        <v>47</v>
      </c>
      <c r="H8" s="3">
        <v>1</v>
      </c>
      <c r="I8" s="3" t="s">
        <v>125</v>
      </c>
      <c r="J8" s="3" t="s">
        <v>126</v>
      </c>
      <c r="K8" s="3" t="s">
        <v>127</v>
      </c>
      <c r="L8" s="3" t="s">
        <v>128</v>
      </c>
      <c r="M8" s="3"/>
      <c r="N8" s="3"/>
      <c r="O8" s="3"/>
      <c r="P8" s="3"/>
      <c r="Q8" s="3"/>
      <c r="R8" s="3"/>
      <c r="S8" s="3" t="s">
        <v>129</v>
      </c>
      <c r="T8" s="3" t="s">
        <v>129</v>
      </c>
      <c r="U8" s="3" t="s">
        <v>130</v>
      </c>
      <c r="V8" s="3"/>
      <c r="W8" s="3"/>
      <c r="X8" s="3"/>
      <c r="Y8" s="3"/>
      <c r="Z8" s="3"/>
      <c r="AA8" s="3"/>
      <c r="AB8" s="3" t="str">
        <f>"1-60960-797-X"</f>
        <v>1-60960-797-X</v>
      </c>
      <c r="AC8" s="3" t="str">
        <f>"978-1-60960-797-5"</f>
        <v>978-1-60960-797-5</v>
      </c>
      <c r="AD8" s="3" t="str">
        <f>"1-60960-798-8"</f>
        <v>1-60960-798-8</v>
      </c>
      <c r="AE8" s="3" t="str">
        <f>"978-1-60960-798-2"</f>
        <v>978-1-60960-798-2</v>
      </c>
      <c r="AF8" s="3" t="str">
        <f>"978-1-60960-799-9"</f>
        <v>978-1-60960-799-9</v>
      </c>
      <c r="AG8" s="3">
        <v>254</v>
      </c>
      <c r="AH8" s="3" t="s">
        <v>131</v>
      </c>
      <c r="AI8" s="3" t="s">
        <v>132</v>
      </c>
      <c r="AJ8" s="3"/>
      <c r="AK8" s="3" t="s">
        <v>133</v>
      </c>
      <c r="AL8" s="3" t="s">
        <v>133</v>
      </c>
      <c r="AM8" s="3" t="s">
        <v>73</v>
      </c>
      <c r="AN8" s="3" t="s">
        <v>134</v>
      </c>
      <c r="AO8" s="3" t="s">
        <v>135</v>
      </c>
      <c r="AP8" s="3" t="s">
        <v>136</v>
      </c>
    </row>
    <row r="9" spans="1:42" s="2" customFormat="1" ht="22.5" customHeight="1">
      <c r="A9" s="3" t="s">
        <v>137</v>
      </c>
      <c r="B9" s="3">
        <v>2011</v>
      </c>
      <c r="C9" s="3" t="s">
        <v>43</v>
      </c>
      <c r="D9" s="3" t="s">
        <v>44</v>
      </c>
      <c r="E9" s="3" t="s">
        <v>45</v>
      </c>
      <c r="F9" s="3" t="s">
        <v>138</v>
      </c>
      <c r="G9" s="3" t="s">
        <v>47</v>
      </c>
      <c r="H9" s="3">
        <v>1</v>
      </c>
      <c r="I9" s="3" t="s">
        <v>139</v>
      </c>
      <c r="J9" s="3" t="s">
        <v>140</v>
      </c>
      <c r="K9" s="3" t="s">
        <v>141</v>
      </c>
      <c r="L9" s="3"/>
      <c r="M9" s="3"/>
      <c r="N9" s="3"/>
      <c r="O9" s="3"/>
      <c r="P9" s="3"/>
      <c r="Q9" s="3"/>
      <c r="R9" s="3"/>
      <c r="S9" s="3" t="s">
        <v>142</v>
      </c>
      <c r="T9" s="3" t="s">
        <v>142</v>
      </c>
      <c r="U9" s="3"/>
      <c r="V9" s="3"/>
      <c r="W9" s="3"/>
      <c r="X9" s="3"/>
      <c r="Y9" s="3"/>
      <c r="Z9" s="3"/>
      <c r="AA9" s="3"/>
      <c r="AB9" s="3" t="str">
        <f>"1-60960-517-9"</f>
        <v>1-60960-517-9</v>
      </c>
      <c r="AC9" s="3" t="str">
        <f>"978-1-60960-517-9"</f>
        <v>978-1-60960-517-9</v>
      </c>
      <c r="AD9" s="3" t="str">
        <f>"1-60960-518-7"</f>
        <v>1-60960-518-7</v>
      </c>
      <c r="AE9" s="3" t="str">
        <f>"978-1-60960-518-6"</f>
        <v>978-1-60960-518-6</v>
      </c>
      <c r="AF9" s="3" t="s">
        <v>143</v>
      </c>
      <c r="AG9" s="3">
        <v>366</v>
      </c>
      <c r="AH9" s="3" t="s">
        <v>144</v>
      </c>
      <c r="AI9" s="3" t="s">
        <v>145</v>
      </c>
      <c r="AJ9" s="3"/>
      <c r="AK9" s="3" t="s">
        <v>106</v>
      </c>
      <c r="AL9" s="3" t="s">
        <v>106</v>
      </c>
      <c r="AM9" s="3" t="s">
        <v>146</v>
      </c>
      <c r="AN9" s="3" t="s">
        <v>147</v>
      </c>
      <c r="AO9" s="3" t="s">
        <v>148</v>
      </c>
      <c r="AP9" s="3" t="s">
        <v>149</v>
      </c>
    </row>
    <row r="10" spans="1:42" s="2" customFormat="1" ht="22.5" customHeight="1">
      <c r="A10" s="3" t="s">
        <v>150</v>
      </c>
      <c r="B10" s="3">
        <v>2011</v>
      </c>
      <c r="C10" s="3" t="s">
        <v>43</v>
      </c>
      <c r="D10" s="3" t="s">
        <v>44</v>
      </c>
      <c r="E10" s="3" t="s">
        <v>45</v>
      </c>
      <c r="F10" s="3" t="s">
        <v>151</v>
      </c>
      <c r="G10" s="3" t="s">
        <v>47</v>
      </c>
      <c r="H10" s="3">
        <v>1</v>
      </c>
      <c r="I10" s="3" t="s">
        <v>152</v>
      </c>
      <c r="J10" s="3" t="s">
        <v>153</v>
      </c>
      <c r="K10" s="3"/>
      <c r="L10" s="3"/>
      <c r="M10" s="3"/>
      <c r="N10" s="3"/>
      <c r="O10" s="3"/>
      <c r="P10" s="3"/>
      <c r="Q10" s="3"/>
      <c r="R10" s="3"/>
      <c r="S10" s="3" t="s">
        <v>154</v>
      </c>
      <c r="T10" s="3"/>
      <c r="U10" s="3"/>
      <c r="V10" s="3"/>
      <c r="W10" s="3"/>
      <c r="X10" s="3"/>
      <c r="Y10" s="3"/>
      <c r="Z10" s="3"/>
      <c r="AA10" s="3"/>
      <c r="AB10" s="3" t="str">
        <f>"1-61692-854-9"</f>
        <v>1-61692-854-9</v>
      </c>
      <c r="AC10" s="3" t="str">
        <f>"978-1-61692-854-4"</f>
        <v>978-1-61692-854-4</v>
      </c>
      <c r="AD10" s="3" t="str">
        <f>"1-61692-856-5"</f>
        <v>1-61692-856-5</v>
      </c>
      <c r="AE10" s="3" t="str">
        <f>"978-1-61692-856-8"</f>
        <v>978-1-61692-856-8</v>
      </c>
      <c r="AF10" s="3" t="s">
        <v>143</v>
      </c>
      <c r="AG10" s="3">
        <v>556</v>
      </c>
      <c r="AH10" s="3" t="s">
        <v>155</v>
      </c>
      <c r="AI10" s="3" t="s">
        <v>156</v>
      </c>
      <c r="AJ10" s="3"/>
      <c r="AK10" s="3" t="s">
        <v>106</v>
      </c>
      <c r="AL10" s="3" t="s">
        <v>157</v>
      </c>
      <c r="AM10" s="3" t="s">
        <v>106</v>
      </c>
      <c r="AN10" s="3" t="s">
        <v>107</v>
      </c>
      <c r="AO10" s="3" t="s">
        <v>158</v>
      </c>
      <c r="AP10" s="3" t="s">
        <v>159</v>
      </c>
    </row>
    <row r="11" spans="1:42" s="2" customFormat="1" ht="22.5" customHeight="1">
      <c r="A11" s="3" t="s">
        <v>160</v>
      </c>
      <c r="B11" s="3">
        <v>2010</v>
      </c>
      <c r="C11" s="3" t="s">
        <v>43</v>
      </c>
      <c r="D11" s="3" t="s">
        <v>44</v>
      </c>
      <c r="E11" s="3" t="s">
        <v>45</v>
      </c>
      <c r="F11" s="3" t="s">
        <v>77</v>
      </c>
      <c r="G11" s="3" t="s">
        <v>161</v>
      </c>
      <c r="H11" s="3">
        <v>1</v>
      </c>
      <c r="I11" s="3" t="s">
        <v>162</v>
      </c>
      <c r="J11" s="3" t="s">
        <v>163</v>
      </c>
      <c r="K11" s="3"/>
      <c r="L11" s="3"/>
      <c r="M11" s="3"/>
      <c r="N11" s="3"/>
      <c r="O11" s="3"/>
      <c r="P11" s="3"/>
      <c r="Q11" s="3"/>
      <c r="R11" s="3"/>
      <c r="S11" s="3" t="s">
        <v>164</v>
      </c>
      <c r="T11" s="3"/>
      <c r="U11" s="3"/>
      <c r="V11" s="3"/>
      <c r="W11" s="3"/>
      <c r="X11" s="3"/>
      <c r="Y11" s="3"/>
      <c r="Z11" s="3"/>
      <c r="AA11" s="3"/>
      <c r="AB11" s="3" t="str">
        <f>"1-60566-972-5"</f>
        <v>1-60566-972-5</v>
      </c>
      <c r="AC11" s="3" t="str">
        <f>"978-1-60566-972-4"</f>
        <v>978-1-60566-972-4</v>
      </c>
      <c r="AD11" s="3" t="str">
        <f>"1-60566-973-3"</f>
        <v>1-60566-973-3</v>
      </c>
      <c r="AE11" s="3" t="str">
        <f>"978-1-60566-973-1"</f>
        <v>978-1-60566-973-1</v>
      </c>
      <c r="AF11" s="3" t="s">
        <v>143</v>
      </c>
      <c r="AG11" s="3">
        <v>348</v>
      </c>
      <c r="AH11" s="3" t="s">
        <v>165</v>
      </c>
      <c r="AI11" s="3" t="s">
        <v>166</v>
      </c>
      <c r="AJ11" s="3"/>
      <c r="AK11" s="3" t="s">
        <v>167</v>
      </c>
      <c r="AL11" s="3" t="s">
        <v>167</v>
      </c>
      <c r="AM11" s="3" t="s">
        <v>168</v>
      </c>
      <c r="AN11" s="3" t="s">
        <v>143</v>
      </c>
      <c r="AO11" s="3" t="s">
        <v>169</v>
      </c>
      <c r="AP11" s="3" t="s">
        <v>170</v>
      </c>
    </row>
    <row r="12" spans="1:42" s="2" customFormat="1" ht="22.5" customHeight="1">
      <c r="A12" s="3" t="s">
        <v>171</v>
      </c>
      <c r="B12" s="3">
        <v>2010</v>
      </c>
      <c r="C12" s="3" t="s">
        <v>43</v>
      </c>
      <c r="D12" s="3" t="s">
        <v>44</v>
      </c>
      <c r="E12" s="3" t="s">
        <v>45</v>
      </c>
      <c r="F12" s="3" t="s">
        <v>77</v>
      </c>
      <c r="G12" s="3" t="s">
        <v>47</v>
      </c>
      <c r="H12" s="3">
        <v>1</v>
      </c>
      <c r="I12" s="3" t="s">
        <v>172</v>
      </c>
      <c r="J12" s="3" t="s">
        <v>173</v>
      </c>
      <c r="K12" s="3" t="s">
        <v>174</v>
      </c>
      <c r="L12" s="3"/>
      <c r="M12" s="3"/>
      <c r="N12" s="3"/>
      <c r="O12" s="3"/>
      <c r="P12" s="3"/>
      <c r="Q12" s="3"/>
      <c r="R12" s="3"/>
      <c r="S12" s="3" t="s">
        <v>175</v>
      </c>
      <c r="T12" s="3" t="s">
        <v>176</v>
      </c>
      <c r="U12" s="3"/>
      <c r="V12" s="3"/>
      <c r="W12" s="3"/>
      <c r="X12" s="3"/>
      <c r="Y12" s="3"/>
      <c r="Z12" s="3"/>
      <c r="AA12" s="3"/>
      <c r="AB12" s="3" t="str">
        <f>"1-60566-782-X"</f>
        <v>1-60566-782-X</v>
      </c>
      <c r="AC12" s="3" t="str">
        <f>"978-1-60566-782-9"</f>
        <v>978-1-60566-782-9</v>
      </c>
      <c r="AD12" s="3" t="str">
        <f>"1-60566-783-8"</f>
        <v>1-60566-783-8</v>
      </c>
      <c r="AE12" s="3" t="str">
        <f>"978-1-60566-783-6"</f>
        <v>978-1-60566-783-6</v>
      </c>
      <c r="AF12" s="3" t="s">
        <v>143</v>
      </c>
      <c r="AG12" s="3">
        <v>658</v>
      </c>
      <c r="AH12" s="3" t="s">
        <v>177</v>
      </c>
      <c r="AI12" s="3" t="s">
        <v>178</v>
      </c>
      <c r="AJ12" s="3"/>
      <c r="AK12" s="3" t="s">
        <v>179</v>
      </c>
      <c r="AL12" s="3" t="s">
        <v>179</v>
      </c>
      <c r="AM12" s="3" t="s">
        <v>180</v>
      </c>
      <c r="AN12" s="3" t="s">
        <v>143</v>
      </c>
      <c r="AO12" s="3" t="s">
        <v>181</v>
      </c>
      <c r="AP12" s="3" t="s">
        <v>182</v>
      </c>
    </row>
    <row r="13" spans="1:42" s="2" customFormat="1" ht="22.5" customHeight="1">
      <c r="A13" s="3" t="s">
        <v>183</v>
      </c>
      <c r="B13" s="3">
        <v>2010</v>
      </c>
      <c r="C13" s="3" t="s">
        <v>43</v>
      </c>
      <c r="D13" s="3" t="s">
        <v>44</v>
      </c>
      <c r="E13" s="3" t="s">
        <v>45</v>
      </c>
      <c r="F13" s="3" t="s">
        <v>77</v>
      </c>
      <c r="G13" s="3" t="s">
        <v>161</v>
      </c>
      <c r="H13" s="3">
        <v>1</v>
      </c>
      <c r="I13" s="3" t="s">
        <v>184</v>
      </c>
      <c r="J13" s="3" t="s">
        <v>185</v>
      </c>
      <c r="K13" s="3"/>
      <c r="L13" s="3"/>
      <c r="M13" s="3"/>
      <c r="N13" s="3"/>
      <c r="O13" s="3"/>
      <c r="P13" s="3"/>
      <c r="Q13" s="3"/>
      <c r="R13" s="3"/>
      <c r="S13" s="3" t="s">
        <v>186</v>
      </c>
      <c r="T13" s="3"/>
      <c r="U13" s="3"/>
      <c r="V13" s="3"/>
      <c r="W13" s="3"/>
      <c r="X13" s="3"/>
      <c r="Y13" s="3"/>
      <c r="Z13" s="3"/>
      <c r="AA13" s="3"/>
      <c r="AB13" s="3" t="str">
        <f>"1-60566-824-9"</f>
        <v>1-60566-824-9</v>
      </c>
      <c r="AC13" s="3" t="str">
        <f>"978-1-60566-824-6"</f>
        <v>978-1-60566-824-6</v>
      </c>
      <c r="AD13" s="3" t="str">
        <f>"1-60566-825-7"</f>
        <v>1-60566-825-7</v>
      </c>
      <c r="AE13" s="3" t="str">
        <f>"978-1-60566-825-3"</f>
        <v>978-1-60566-825-3</v>
      </c>
      <c r="AF13" s="3" t="s">
        <v>143</v>
      </c>
      <c r="AG13" s="3">
        <v>470</v>
      </c>
      <c r="AH13" s="3" t="s">
        <v>187</v>
      </c>
      <c r="AI13" s="3" t="s">
        <v>188</v>
      </c>
      <c r="AJ13" s="3"/>
      <c r="AK13" s="3" t="s">
        <v>189</v>
      </c>
      <c r="AL13" s="3" t="s">
        <v>189</v>
      </c>
      <c r="AM13" s="3" t="s">
        <v>190</v>
      </c>
      <c r="AN13" s="3" t="s">
        <v>143</v>
      </c>
      <c r="AO13" s="3" t="s">
        <v>191</v>
      </c>
      <c r="AP13" s="3" t="s">
        <v>192</v>
      </c>
    </row>
    <row r="14" spans="1:42" s="2" customFormat="1" ht="22.5" customHeight="1">
      <c r="A14" s="3" t="s">
        <v>193</v>
      </c>
      <c r="B14" s="3">
        <v>2008</v>
      </c>
      <c r="C14" s="3" t="s">
        <v>194</v>
      </c>
      <c r="D14" s="3" t="s">
        <v>44</v>
      </c>
      <c r="E14" s="3" t="s">
        <v>45</v>
      </c>
      <c r="F14" s="3" t="s">
        <v>77</v>
      </c>
      <c r="G14" s="3" t="s">
        <v>161</v>
      </c>
      <c r="H14" s="3">
        <v>1</v>
      </c>
      <c r="I14" s="3" t="s">
        <v>195</v>
      </c>
      <c r="J14" s="3" t="s">
        <v>196</v>
      </c>
      <c r="K14" s="3"/>
      <c r="L14" s="3"/>
      <c r="M14" s="3"/>
      <c r="N14" s="3"/>
      <c r="O14" s="3"/>
      <c r="P14" s="3"/>
      <c r="Q14" s="3"/>
      <c r="R14" s="3"/>
      <c r="S14" s="3" t="s">
        <v>197</v>
      </c>
      <c r="T14" s="3"/>
      <c r="U14" s="3"/>
      <c r="V14" s="3"/>
      <c r="W14" s="3"/>
      <c r="X14" s="3"/>
      <c r="Y14" s="3"/>
      <c r="Z14" s="3"/>
      <c r="AA14" s="3"/>
      <c r="AB14" s="3" t="str">
        <f>"1-59904-507-9"</f>
        <v>1-59904-507-9</v>
      </c>
      <c r="AC14" s="3" t="str">
        <f>"978-1-59904-507-8"</f>
        <v>978-1-59904-507-8</v>
      </c>
      <c r="AD14" s="3" t="str">
        <f>"1-59904-509-5"</f>
        <v>1-59904-509-5</v>
      </c>
      <c r="AE14" s="3" t="str">
        <f>"978-1-59904-509-2"</f>
        <v>978-1-59904-509-2</v>
      </c>
      <c r="AF14" s="3" t="s">
        <v>143</v>
      </c>
      <c r="AG14" s="3">
        <v>374</v>
      </c>
      <c r="AH14" s="3" t="s">
        <v>198</v>
      </c>
      <c r="AI14" s="3"/>
      <c r="AJ14" s="3"/>
      <c r="AK14" s="3" t="s">
        <v>106</v>
      </c>
      <c r="AL14" s="3" t="s">
        <v>106</v>
      </c>
      <c r="AM14" s="3" t="s">
        <v>199</v>
      </c>
      <c r="AN14" s="3" t="s">
        <v>143</v>
      </c>
      <c r="AO14" s="3" t="s">
        <v>200</v>
      </c>
      <c r="AP14" s="3" t="s">
        <v>201</v>
      </c>
    </row>
    <row r="15" spans="1:42" s="2" customFormat="1" ht="22.5" customHeight="1">
      <c r="A15" s="3" t="s">
        <v>202</v>
      </c>
      <c r="B15" s="3">
        <v>2007</v>
      </c>
      <c r="C15" s="3" t="s">
        <v>203</v>
      </c>
      <c r="D15" s="3" t="s">
        <v>44</v>
      </c>
      <c r="E15" s="3" t="s">
        <v>45</v>
      </c>
      <c r="F15" s="3" t="s">
        <v>77</v>
      </c>
      <c r="G15" s="3" t="s">
        <v>47</v>
      </c>
      <c r="H15" s="3">
        <v>1</v>
      </c>
      <c r="I15" s="3" t="s">
        <v>204</v>
      </c>
      <c r="J15" s="3" t="s">
        <v>205</v>
      </c>
      <c r="K15" s="3"/>
      <c r="L15" s="3"/>
      <c r="M15" s="3"/>
      <c r="N15" s="3"/>
      <c r="O15" s="3"/>
      <c r="P15" s="3"/>
      <c r="Q15" s="3"/>
      <c r="R15" s="3"/>
      <c r="S15" s="3" t="s">
        <v>93</v>
      </c>
      <c r="T15" s="3"/>
      <c r="U15" s="3"/>
      <c r="V15" s="3"/>
      <c r="W15" s="3"/>
      <c r="X15" s="3"/>
      <c r="Y15" s="3"/>
      <c r="Z15" s="3"/>
      <c r="AA15" s="3"/>
      <c r="AB15" s="3" t="str">
        <f>"1-59904-322-X"</f>
        <v>1-59904-322-X</v>
      </c>
      <c r="AC15" s="3" t="str">
        <f>"978-1-59904-322-7"</f>
        <v>978-1-59904-322-7</v>
      </c>
      <c r="AD15" s="3" t="str">
        <f>"1-59904-324-6"</f>
        <v>1-59904-324-6</v>
      </c>
      <c r="AE15" s="3" t="str">
        <f>"978-1-59904-324-1"</f>
        <v>978-1-59904-324-1</v>
      </c>
      <c r="AF15" s="3" t="s">
        <v>143</v>
      </c>
      <c r="AG15" s="3">
        <v>426</v>
      </c>
      <c r="AH15" s="3" t="s">
        <v>206</v>
      </c>
      <c r="AI15" s="3"/>
      <c r="AJ15" s="3"/>
      <c r="AK15" s="3" t="s">
        <v>106</v>
      </c>
      <c r="AL15" s="3" t="s">
        <v>207</v>
      </c>
      <c r="AM15" s="3" t="s">
        <v>106</v>
      </c>
      <c r="AN15" s="3" t="s">
        <v>143</v>
      </c>
      <c r="AO15" s="3" t="s">
        <v>208</v>
      </c>
      <c r="AP15" s="3" t="s">
        <v>209</v>
      </c>
    </row>
    <row r="16" spans="1:42" s="2" customFormat="1" ht="22.5" customHeight="1">
      <c r="A16" s="3" t="s">
        <v>210</v>
      </c>
      <c r="B16" s="3">
        <v>2005</v>
      </c>
      <c r="C16" s="3" t="s">
        <v>203</v>
      </c>
      <c r="D16" s="3" t="s">
        <v>44</v>
      </c>
      <c r="E16" s="3" t="s">
        <v>45</v>
      </c>
      <c r="F16" s="3" t="s">
        <v>151</v>
      </c>
      <c r="G16" s="3" t="s">
        <v>161</v>
      </c>
      <c r="H16" s="3">
        <v>1</v>
      </c>
      <c r="I16" s="3" t="s">
        <v>211</v>
      </c>
      <c r="J16" s="3" t="s">
        <v>212</v>
      </c>
      <c r="K16" s="3"/>
      <c r="L16" s="3"/>
      <c r="M16" s="3"/>
      <c r="N16" s="3"/>
      <c r="O16" s="3"/>
      <c r="P16" s="3"/>
      <c r="Q16" s="3"/>
      <c r="R16" s="3"/>
      <c r="S16" s="3" t="s">
        <v>213</v>
      </c>
      <c r="T16" s="3"/>
      <c r="U16" s="3"/>
      <c r="V16" s="3"/>
      <c r="W16" s="3"/>
      <c r="X16" s="3"/>
      <c r="Y16" s="3"/>
      <c r="Z16" s="3"/>
      <c r="AA16" s="3"/>
      <c r="AB16" s="3" t="str">
        <f>"1-59140-634-X"</f>
        <v>1-59140-634-X</v>
      </c>
      <c r="AC16" s="3" t="str">
        <f>"978-1-59140-634-1"</f>
        <v>978-1-59140-634-1</v>
      </c>
      <c r="AD16" s="3" t="str">
        <f>"1-59140-636-6"</f>
        <v>1-59140-636-6</v>
      </c>
      <c r="AE16" s="3" t="str">
        <f>"978-1-59140-636-5"</f>
        <v>978-1-59140-636-5</v>
      </c>
      <c r="AF16" s="3" t="s">
        <v>143</v>
      </c>
      <c r="AG16" s="3">
        <v>424</v>
      </c>
      <c r="AH16" s="3" t="s">
        <v>214</v>
      </c>
      <c r="AI16" s="3"/>
      <c r="AJ16" s="3"/>
      <c r="AK16" s="3" t="s">
        <v>106</v>
      </c>
      <c r="AL16" s="3" t="s">
        <v>106</v>
      </c>
      <c r="AM16" s="3" t="s">
        <v>143</v>
      </c>
      <c r="AN16" s="3" t="s">
        <v>143</v>
      </c>
      <c r="AO16" s="3" t="s">
        <v>215</v>
      </c>
      <c r="AP16" s="3" t="s">
        <v>216</v>
      </c>
    </row>
    <row r="17" spans="1:42" s="2" customFormat="1" ht="22.5" customHeight="1">
      <c r="A17" s="3" t="s">
        <v>217</v>
      </c>
      <c r="B17" s="3">
        <v>2005</v>
      </c>
      <c r="C17" s="3" t="s">
        <v>203</v>
      </c>
      <c r="D17" s="3" t="s">
        <v>44</v>
      </c>
      <c r="E17" s="3" t="s">
        <v>45</v>
      </c>
      <c r="F17" s="3" t="s">
        <v>77</v>
      </c>
      <c r="G17" s="3" t="s">
        <v>47</v>
      </c>
      <c r="H17" s="3">
        <v>1</v>
      </c>
      <c r="I17" s="3" t="s">
        <v>218</v>
      </c>
      <c r="J17" s="3" t="s">
        <v>219</v>
      </c>
      <c r="K17" s="3" t="s">
        <v>220</v>
      </c>
      <c r="L17" s="3" t="s">
        <v>221</v>
      </c>
      <c r="M17" s="3"/>
      <c r="N17" s="3"/>
      <c r="O17" s="3"/>
      <c r="P17" s="3"/>
      <c r="Q17" s="3"/>
      <c r="R17" s="3"/>
      <c r="S17" s="3" t="s">
        <v>222</v>
      </c>
      <c r="T17" s="3" t="s">
        <v>223</v>
      </c>
      <c r="U17" s="3" t="s">
        <v>224</v>
      </c>
      <c r="V17" s="3"/>
      <c r="W17" s="3"/>
      <c r="X17" s="3"/>
      <c r="Y17" s="3"/>
      <c r="Z17" s="3"/>
      <c r="AA17" s="3"/>
      <c r="AB17" s="3" t="str">
        <f>"1-59140-512-2"</f>
        <v>1-59140-512-2</v>
      </c>
      <c r="AC17" s="3" t="str">
        <f>"978-1-59140-512-2"</f>
        <v>978-1-59140-512-2</v>
      </c>
      <c r="AD17" s="3" t="str">
        <f>"1-59140-514-9"</f>
        <v>1-59140-514-9</v>
      </c>
      <c r="AE17" s="3" t="str">
        <f>"978-1-59140-514-6"</f>
        <v>978-1-59140-514-6</v>
      </c>
      <c r="AF17" s="3" t="s">
        <v>143</v>
      </c>
      <c r="AG17" s="3">
        <v>399</v>
      </c>
      <c r="AH17" s="3" t="s">
        <v>225</v>
      </c>
      <c r="AI17" s="3"/>
      <c r="AJ17" s="3"/>
      <c r="AK17" s="3" t="s">
        <v>226</v>
      </c>
      <c r="AL17" s="3" t="s">
        <v>226</v>
      </c>
      <c r="AM17" s="3" t="s">
        <v>143</v>
      </c>
      <c r="AN17" s="3" t="s">
        <v>143</v>
      </c>
      <c r="AO17" s="3" t="s">
        <v>227</v>
      </c>
      <c r="AP17" s="3" t="s">
        <v>228</v>
      </c>
    </row>
    <row r="18" spans="1:42" s="2" customFormat="1" ht="22.5" customHeight="1">
      <c r="A18" s="4">
        <v>37628</v>
      </c>
      <c r="B18" s="3">
        <v>2004</v>
      </c>
      <c r="C18" s="3" t="s">
        <v>203</v>
      </c>
      <c r="D18" s="3" t="s">
        <v>44</v>
      </c>
      <c r="E18" s="3" t="s">
        <v>45</v>
      </c>
      <c r="F18" s="3" t="s">
        <v>77</v>
      </c>
      <c r="G18" s="3" t="s">
        <v>161</v>
      </c>
      <c r="H18" s="3">
        <v>1</v>
      </c>
      <c r="I18" s="3" t="s">
        <v>229</v>
      </c>
      <c r="J18" s="3" t="s">
        <v>230</v>
      </c>
      <c r="K18" s="3"/>
      <c r="L18" s="3"/>
      <c r="M18" s="3"/>
      <c r="N18" s="3"/>
      <c r="O18" s="3"/>
      <c r="P18" s="3"/>
      <c r="Q18" s="3"/>
      <c r="R18" s="3"/>
      <c r="S18" s="3" t="s">
        <v>231</v>
      </c>
      <c r="T18" s="3"/>
      <c r="U18" s="3"/>
      <c r="V18" s="3"/>
      <c r="W18" s="3"/>
      <c r="X18" s="3"/>
      <c r="Y18" s="3"/>
      <c r="Z18" s="3"/>
      <c r="AA18" s="3"/>
      <c r="AB18" s="3" t="str">
        <f>"1-59140-136-4"</f>
        <v>1-59140-136-4</v>
      </c>
      <c r="AC18" s="3" t="str">
        <f>"978-1-59140-136-0"</f>
        <v>978-1-59140-136-0</v>
      </c>
      <c r="AD18" s="3" t="str">
        <f>"1-59140-137-2"</f>
        <v>1-59140-137-2</v>
      </c>
      <c r="AE18" s="3" t="str">
        <f>"978-1-59140-137-7"</f>
        <v>978-1-59140-137-7</v>
      </c>
      <c r="AF18" s="3" t="s">
        <v>143</v>
      </c>
      <c r="AG18" s="3">
        <v>316</v>
      </c>
      <c r="AH18" s="3" t="s">
        <v>232</v>
      </c>
      <c r="AI18" s="3"/>
      <c r="AJ18" s="3"/>
      <c r="AK18" s="3" t="s">
        <v>233</v>
      </c>
      <c r="AL18" s="3" t="s">
        <v>233</v>
      </c>
      <c r="AM18" s="3" t="s">
        <v>199</v>
      </c>
      <c r="AN18" s="3" t="s">
        <v>143</v>
      </c>
      <c r="AO18" s="3" t="s">
        <v>234</v>
      </c>
      <c r="AP18" s="3" t="s">
        <v>235</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Title-List-Curriculum-Developme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2014-03-23T23:46:32Z</dcterms:created>
  <dcterms:modified xsi:type="dcterms:W3CDTF">2014-03-23T23:46:33Z</dcterms:modified>
</cp:coreProperties>
</file>