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240" yWindow="315" windowWidth="28515" windowHeight="12555"/>
  </bookViews>
  <sheets>
    <sheet name="Title-List-Culture-and-Diversit" sheetId="1" r:id="rId1"/>
  </sheets>
  <calcPr calcId="125725"/>
</workbook>
</file>

<file path=xl/calcChain.xml><?xml version="1.0" encoding="utf-8"?>
<calcChain xmlns="http://schemas.openxmlformats.org/spreadsheetml/2006/main">
  <c r="AE18" i="1"/>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F6"/>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<sst xmlns="http://schemas.openxmlformats.org/spreadsheetml/2006/main" count="364" uniqueCount="237">
  <si>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</si>
  <si>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</si>
  <si>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</si>
  <si>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</si>
  <si>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</si>
  <si>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</si>
  <si>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</si>
  <si>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</si>
  <si>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</si>
  <si>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</si>
  <si>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</si>
  <si>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</si>
  <si>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</si>
  <si>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</si>
  <si>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</si>
  <si>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</si>
  <si>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</si>
  <si>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</si>
  <si>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</si>
  <si>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</si>
  <si>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</si>
  <si>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</si>
  <si>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</si>
  <si>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</si>
  <si>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</si>
  <si>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</si>
  <si>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</si>
  <si>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</si>
  <si>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</si>
  <si>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</si>
  <si>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</si>
  <si>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</si>
  <si>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</si>
  <si>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</si>
  <si>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</si>
  <si>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</si>
  <si>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</si>
  <si>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</si>
  <si>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</si>
  <si>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</si>
  <si>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</si>
  <si>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</si>
  <si>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08/31/2012</t>
  </si>
  <si>
    <t>Information Science Reference</t>
  </si>
  <si>
    <t>Education</t>
  </si>
  <si>
    <t>Educational Technologies</t>
  </si>
  <si>
    <t>Blended &amp; Mobile Learning</t>
  </si>
  <si>
    <t>Edited</t>
  </si>
  <si>
    <t>Transcultural Blended Learning and Teaching in Postsecondary Education</t>
  </si>
  <si>
    <t>Emmanuel Jean Francois</t>
  </si>
  <si>
    <t>University of Wisconsin Oshkosh, USA</t>
  </si>
  <si>
    <t>Schedule constraints and other complicating factors can make face-to-face educational methods inadequate to the needs of learners. Thus, blended learning has emerged as a compromise that reconciles the need for high-tech and high-touch learning and teaching interactions.Transcultural Blended Learning and Teaching in Postsecondary Education educates readers across nations and cultures and strengthens their understanding of theories, models, research, applications, best practices, and emerging issues related to blended learning and teaching through a holistic and transcultural perspective. This research volume serves as a valued resource for faculty, administrators, and leaders in postsecondary institutions to plan, develop, implement, and evaluate blended learning programs and courses. It also provides researchers with the latest research in transcultural blended learning and teaching theories, findings, best practices, and emerging trends.</t>
  </si>
  <si>
    <t>Assessment strategies; Blended learning and Teaching; Curriculum Design; Distance Education; Ethical theories and models; Global Education Theories; Instructional strategies; Lesson Plans; Technology-based instruction; Transcultural Learning and teaching;</t>
  </si>
  <si>
    <t>EDU041000</t>
  </si>
  <si>
    <t>EDU039000</t>
  </si>
  <si>
    <t>JNQ</t>
  </si>
  <si>
    <t>http://services.igi-global.com/resolvedoi/resolve.aspx?doi=10.4018/978-1-4666-2014-8</t>
  </si>
  <si>
    <t>http://www.igi-global.com/book/transcultural-blended-learning-teaching-postsecondary/64915</t>
  </si>
  <si>
    <t>03/31/2012</t>
  </si>
  <si>
    <t>Engineering</t>
  </si>
  <si>
    <t>Engineering Education</t>
  </si>
  <si>
    <t>New Media Communication Skills for Engineers and IT Professionals: Trans-National and Trans-Cultural Demands</t>
  </si>
  <si>
    <t>Arun Patil</t>
  </si>
  <si>
    <t>Henk Eijkman</t>
  </si>
  <si>
    <t>Ena Bhattacharyya</t>
  </si>
  <si>
    <t>CQUniversity, Australia</t>
  </si>
  <si>
    <t>University of New South Wales at Australian Defence Force Academy, Australia</t>
  </si>
  <si>
    <t>Universiti Teknologi Petronas, Malaysia</t>
  </si>
  <si>
    <t>The communication demands expected of today’s engineers and information technology professionals immersed in multicultural global enterprises are unsurpassed.New Media Communication Skills for Engineers and IT Professionals: Trans-National and Trans-Cultural Demands provides new and experienced practitioners, academics, employers, researchers, and students with international examples of best practices in new, as well as traditional, communication skills in increasingly trans-cultural, digitalized, hypertext environments. This book will be a valuable addition to the existing literature and resources in communication skills in both organizational and higher educational settings, giving readers comprehensive insights into the proficient use of a broad range of communication critical for effective professional participation in the globalized and digitized communication environments that characterize current engineering and IT workplaces.</t>
  </si>
  <si>
    <t>Communication Competence; Communication Frameworks; Conceptual Mapping; Engineering Education Technologies; Linguistic and Cultural Skills; Systems thinking; Technical Presentation Anxiety; Trans-Cultural Knowledge Exchange; Transnational Knowledge Exchange; Visualization Skills;</t>
  </si>
  <si>
    <t>TEC000000</t>
  </si>
  <si>
    <t>JNV</t>
  </si>
  <si>
    <t>http://services.igi-global.com/resolvedoi/resolve.aspx?doi=10.4018/978-1-4666-0243-4</t>
  </si>
  <si>
    <t>http://www.igi-global.com/book/new-media-communication-skills-engineers/59719</t>
  </si>
  <si>
    <t>02/29/2012</t>
  </si>
  <si>
    <t>Adult Learning</t>
  </si>
  <si>
    <t>E-Portfolios and Global Diffusion: Solutions for Collaborative Education</t>
  </si>
  <si>
    <t>Darren Cambridge</t>
  </si>
  <si>
    <t>American Institutes for Research, Washington, DC</t>
  </si>
  <si>
    <t>As information is increasingly gathered online, the issues surrounding the usefulness, organization and interaction with electronic collection have grown in number and scope.E-Portfolios and Global Diffusion: Solutions for Collaborative Education addresses the emerging requirements, concerns and applications for e-portfolios. Through innovative chapters on real-world business uses, educational experiences, ideal design, this book fills an important gap in current literature concerning Web 2.0 applications. The theoretical debate surrounding e-portfolios is also presented along with international viewpoints, providing an important contribution to the global discussion of representing knowledge in the 21st century.</t>
  </si>
  <si>
    <t>E-Portfolios and Teacher Education; E-Portfolios and Web 2.0; E-Portfolios for Evaluating Students; E-Portfolios in Blended Learning; Electronic Teaching Portfolios; Implementation of E-Portfolios; Individual and Group E-Portfolio Learning Spaces; Online Learning Communities; Open Source Portfolio Tools; Regional Use of E-Portfolios;</t>
  </si>
  <si>
    <t>EDU002000</t>
  </si>
  <si>
    <t>EDU012000</t>
  </si>
  <si>
    <t>JNP</t>
  </si>
  <si>
    <t>http://services.igi-global.com/resolvedoi/resolve.aspx?doi=10.4018/978-1-4666-0143-7</t>
  </si>
  <si>
    <t>http://www.igi-global.com/book/portfolios-global-diffusion/58269</t>
  </si>
  <si>
    <t>Distance Education</t>
  </si>
  <si>
    <t>Transnational Distance Learning and Building New Markets for Universities</t>
  </si>
  <si>
    <t>Robert Hogan</t>
  </si>
  <si>
    <t>University of the South Pacific, Fiji</t>
  </si>
  <si>
    <t>When online learning began more than two decades ago, many universities envisioned the creation of international student markets, but this has only recently become a reality. The emergence of a global economy, advances in technology, increased market competition, reduced funding, and the growing desire for degrees from internationally recognized universities have created opportunities that promote transnational degrees.Transnational Distance Learning and Building New Markets for Universities presents the opportunities, methods, issues, and risks involved in extending university education across national borders. It is important to understand cultural, financial, and legal issues, as well as management approaches, academic delivery options, and business considerations needed to create quality programs that are marketable and cost effective in reaching emerging international markets. The purpose of the book is to review how to reach emerging international markets, increase access to education, and do so at a profit.</t>
  </si>
  <si>
    <t>Business Models for International Education; Culture, Ethnicity, Gender, and Language; Economic Opportunities and Risks of Transnational Education; Educational Resources Needed for International Students; Internationalizing Curriculum; Managing and Assessing International Blended Programs; New Markets for International Education; Organization, Infrastructure, Student Support, and Staffing; Planning Technology for Global Delivery; The Digital Divide;</t>
  </si>
  <si>
    <t>EDU036000</t>
  </si>
  <si>
    <t>http://services.igi-global.com/resolvedoi/resolve.aspx?doi=10.4018/978-1-4666-0206-9</t>
  </si>
  <si>
    <t>http://www.igi-global.com/book/transnational-distance-learning-building-new/58286</t>
  </si>
  <si>
    <t>08/31/2011</t>
  </si>
  <si>
    <t>Web-Based Teaching &amp; Learning</t>
  </si>
  <si>
    <t>Technologies for Enhancing Pedagogy, Engagement and Empowerment in Education: Creating Learning-Friendly Environments</t>
  </si>
  <si>
    <t>Thao Lê</t>
  </si>
  <si>
    <t>Quynh Lê</t>
  </si>
  <si>
    <t>University of Tasmania, Australia</t>
  </si>
  <si>
    <t>Although there is broad agreement that preparing global citizens for the digital age is a core responsibility of educators and schools, there is debate and uncertainty about how best to prepare students for this future.Technologies for Enhancing Pedagogy, Engagement and Empowerment in Education: Creating Learning-Friendly Environments explores how technology-based learning can enhance student engagement, performance, and empowerment. This book provides researchers, educators, and practitioners with insights from educational programs, classroom teaching, and theory-into-practice research; places educational technologies appropriately in their social and cultural contexts; and reflects upon challenges and problems in evaluating and implementing changes in the field. It shows how computer-enhanced education can improve teaching and learning without confusing the increase of computer facilities with the quality of education.</t>
  </si>
  <si>
    <t>Computer-Supported Education; Culture and E-Learning; Digital Technologies and Education; E-Learning and Empowerment; E-Learning and Engagement; E-Learning Pedagogy; ICT in Education; Technology-enhanced learning;</t>
  </si>
  <si>
    <t>http://services.igi-global.com/resolvedoi/resolve.aspx?doi=10.4018/978-1-61350-074-3</t>
  </si>
  <si>
    <t>http://www.igi-global.com/book/technologies-enhancing-pedagogy-engagement-empowerment/51926</t>
  </si>
  <si>
    <t>03/31/2011</t>
  </si>
  <si>
    <t>Applied E-Learning</t>
  </si>
  <si>
    <t>Cases on Globalized and Culturally Appropriate E-Learning: Challenges and Solutions</t>
  </si>
  <si>
    <t>Andrea Edmundson</t>
  </si>
  <si>
    <t>eWorld Learning, USA</t>
  </si>
  <si>
    <t>N/A</t>
  </si>
  <si>
    <t>E-learning is a cultural artifact and thus, is embedded with the cultural preferences, learning styles, and values of the designing culture, usually western. Yet, the largest and fastest growing groups of learners are in eastern cultures. Cultural differences should not create barriers to learning, understanding, skill development, or the time and effort it takes to acquire them.Cases on Globalized and Culturally Appropriate E-Learning: Challenges and Solutions offers a multitude of cases illustrating the different challenges faced when offering e-learning to learners of other cultures and, most importantly, how they were resolved. This cutting-edge publication shares contemporary knowledge on how to adapt or develop e-learning that promotes equitable learning outcomes for targeted learners by addressing interdependent disciplines. It is a must-have reference source for organizations with an outsourced workforce, global trainers, educators, and faculty, instructional designers and e-learning developers, translation and localization experts, international development agencies, open courseware advocates, and promoters of reusable learning objects.</t>
  </si>
  <si>
    <t>Challenges of Localization; Challenges of Translation; Cultural Dimensions and E-learning; Culturally Customized User Interfaces; Culturally Variable Content; High vs. Low Context Communication; Modularization Using Cross-Cultural Learning Objects (XCLOs); Modularization Using Reusable Learning Objects (RLOs); Open Courseware; Solutions to Creating Culturally Accessible E-learning;</t>
  </si>
  <si>
    <t>http://services.igi-global.com/resolvedoi/resolve.aspx?doi=10.4018/978-1-61520-989-7</t>
  </si>
  <si>
    <t>http://www.igi-global.com/book/cases-globalized-culturally-appropriate-learning/46992</t>
  </si>
  <si>
    <t>07/31/2010</t>
  </si>
  <si>
    <t>Authored</t>
  </si>
  <si>
    <t>Distinctive Distance Education Design: Models for Differentiated Instruction</t>
  </si>
  <si>
    <t>Richard G. Fuller</t>
  </si>
  <si>
    <t>Gary William Kuhne</t>
  </si>
  <si>
    <t>Barbara A. Frey</t>
  </si>
  <si>
    <t>Robert Morris University, USA</t>
  </si>
  <si>
    <t>Penn State University, USA</t>
  </si>
  <si>
    <t>D. Ed. University of Pittsburgh, USA</t>
  </si>
  <si>
    <t>As the educative process continues to transform, educators and instructional designers are challenged to understand the nature of online learning and the central issues involved in effective online design.Distinctive Distance Education Design: Models for Differentiated Instruction attempts to gather the traditional models of teaching and learning and present them in a way that is useful to both new and experienced online teachers in a manner that can assist in increasing the overall effectiveness of online courses and training sessions and provide a greater impact for both the teacher and the learner.</t>
  </si>
  <si>
    <t>Administrative issues impacting instructional design; Asynchronous discussion boards; Characteristics adult learners; Cooperative learning techniques; Designing education outside of the traditional classroom; Developing learner support services; Differentiating instruction; Forms of online interaction; Social presence; Translating needs into educational language and content;</t>
  </si>
  <si>
    <t>COM005000</t>
  </si>
  <si>
    <t>COM005030</t>
  </si>
  <si>
    <t>http://services.igi-global.com/resolvedoi/resolve.aspx?doi=10.4018/978-1-61520-865-4</t>
  </si>
  <si>
    <t>http://www.igi-global.com/book/distinctive-distance-education-design/40284</t>
  </si>
  <si>
    <t>05/31/2010</t>
  </si>
  <si>
    <t>Social Science</t>
  </si>
  <si>
    <t>Human Aspects of Technology</t>
  </si>
  <si>
    <t>Gender &amp; Technology</t>
  </si>
  <si>
    <t>Gender Issues in Learning and Working with Information Technology: Social Constructs and Cultural Contexts</t>
  </si>
  <si>
    <t>Shirley Booth</t>
  </si>
  <si>
    <t>Sara Goodman</t>
  </si>
  <si>
    <t>Gill Kirkup</t>
  </si>
  <si>
    <t>University of Gothenburg, Sweden</t>
  </si>
  <si>
    <t>Lund University, Sweden</t>
  </si>
  <si>
    <t>Open University, UK</t>
  </si>
  <si>
    <t>Gender, equity, learning, and information technology can intersect to form a theoretical and abstract field of knowledge emanating from very real, concrete, lived experiences.Gender Issues in Learning and Working with Technology: Social Constructs and Cultural Contexts discusses the social studies of information technology, specifically how IT skills are learned and how such skills are gendered. This book draws upon the disciplines of sociology, education, cultural and media studies, and gender studies, using a variety of research methods and theoretical perspectives to approach gender and IT in different contexts: education settings, work settings and everyday life. This unique reference source brings to light gender relations and IT, examining them in a multidimensional way.</t>
  </si>
  <si>
    <t>Adolescents’ Education and Sexuality; Entering a Gender Specific Workplace; Feminism and the Workplace; Gender and Adult Education; Gender in Distance Education; Gender Performance in Virtual Learning Groups; Gender Relations in IT Education; Gender Stereotypes; Gendered Knowledge Production in Universities; Web 2.0 and Gender; Women in Computer Science;</t>
  </si>
  <si>
    <t>COM021030</t>
  </si>
  <si>
    <t>COM032000</t>
  </si>
  <si>
    <t>http://services.igi-global.com/resolvedoi/resolve.aspx?doi=10.4018/978-1-61520-813-5</t>
  </si>
  <si>
    <t>http://www.igi-global.com/book/gender-issues-learning-working-information/41496</t>
  </si>
  <si>
    <t>04/30/2010</t>
  </si>
  <si>
    <t>Cases on Technological Adaptability and Transnational Learning: Issues and Challenges</t>
  </si>
  <si>
    <t>Siran Mukerji</t>
  </si>
  <si>
    <t>Purnendu Tripathi</t>
  </si>
  <si>
    <t>IGNOU, India</t>
  </si>
  <si>
    <t>Technology holds the key for bridging the gap between access to quality education and the need for enhanced learning experiences.Cases on Technological Adaptability and Transnational Learning: Issues and Challenges contains case studies on divergent themes of personalized learning environments, inclusive learning for social change, innovative learning and assessment techniques, technology and international partnership and transnational collaboration for enhanced access under the core domain of technological adaptability and transnational learning.</t>
  </si>
  <si>
    <t>Cross-cultural virtual classrooms; E-mail as a cultural bridge; Flexible e-learning; Hypermedia-based learning environments; Influences of social capital upon internet usage; Learning across social spaces; Learning management systems; Online teaching partnerships; Transnational postgraduate study; Transnational teacher development;</t>
  </si>
  <si>
    <t>COM030000</t>
  </si>
  <si>
    <t>COM000000</t>
  </si>
  <si>
    <t>http://services.igi-global.com/resolvedoi/resolve.aspx?doi=10.4018/978-1-61520-779-4</t>
  </si>
  <si>
    <t>http://www.igi-global.com/book/cases-technological-adaptability-transnational-learning/37311</t>
  </si>
  <si>
    <t>03/31/2010</t>
  </si>
  <si>
    <t>Virtual Learning Environments</t>
  </si>
  <si>
    <t>Cases on Transnational Learning and Technologically Enabled Environments</t>
  </si>
  <si>
    <t>Whether by synergy or by synthesis, development and technology are becoming synonymous in every domain.Cases on Transnational Learning and Technologically Enabled Environments reports on national and international initiatives undertaken to adapt advancements in information and communication technology and successfully face the challenges posed by various social and economic forces. The international research in this book represents instances of institutions that are in transition as well as those that are readily using technology in education.</t>
  </si>
  <si>
    <t>Blended assessment methods; Collaborative Knowledge Construction; Competence based education; Desktop virtual environments; E-learning in higher education; Enhanced undergraduate learning; Foreign language learning; Personalized t-learning; Synchronous online classrooms; Virtual teacher training;</t>
  </si>
  <si>
    <t>EDU029030</t>
  </si>
  <si>
    <t>EDU040000</t>
  </si>
  <si>
    <t>http://services.igi-global.com/resolvedoi/resolve.aspx?doi=10.4018/978-1-61520-749-7</t>
  </si>
  <si>
    <t>http://www.igi-global.com/book/cases-transnational-learning-technologically-enabled/37313</t>
  </si>
  <si>
    <t>12/31/2009</t>
  </si>
  <si>
    <t>Cases on Successful E-Learning Practices in the Developed and Developing World: Methods for the Global Information Economy</t>
  </si>
  <si>
    <t>Bolanle A. Olaniran</t>
  </si>
  <si>
    <t>Texas Tech University, USA</t>
  </si>
  <si>
    <t>E-learning has become a significant aspect of training and education in the worldwide information economy as an attempt to create and facilitate a competent global work force.Cases on Successful E-Learning Practices in the Developed and Developing World: Methods for the Global Information Economy provides eclectic accounts of case studies in different contexts of e-learning. This advanced publication provides critical insights for practitioners and executives concerned with the management of knowledge, information, and organizational development in various types of work environments and learning communities.</t>
  </si>
  <si>
    <t>Affective needs in e-learning; Cross talk online; Divides in e-learning; E-learning practices; E-training support program; Generic re-purposable e-learning object; Global information economy; Online exams; Teaching and learning across dispersed sites; User satisfaction with e-learning; User-centered focus in e-learning; VoiceXML in e-learning systems;</t>
  </si>
  <si>
    <t>BUS083000</t>
  </si>
  <si>
    <t>http://services.igi-global.com/resolvedoi/resolve.aspx?doi=10.4018/978-1-60566-942-7</t>
  </si>
  <si>
    <t>http://www.igi-global.com/book/cases-successful-learning-practices-developed/37235</t>
  </si>
  <si>
    <t>07/31/2009</t>
  </si>
  <si>
    <t>Multiliteracies and Technology Enhanced Education: Social Practice and the Global Classroom</t>
  </si>
  <si>
    <t>Darren Lee Pullen</t>
  </si>
  <si>
    <t>David R. Cole</t>
  </si>
  <si>
    <t>University of Technology - Sydney, Australia</t>
  </si>
  <si>
    <t>Recently, educators have begun to consider what is required in literacy curricula and best teaching practices given the demands placed on the educator sector and on literacy in general.Multiliteracies and Technology Enhanced Education: Social Practice and the Global Classroom features theoretical reflections and approaches on the use of multiliteracies and technologies in the improvement of education and social practices. Assisting educators at different teaching levels and fostering professional development and progress in this growing field, this innovative publication supports practitioners concerned with teaching at both a local and global level.</t>
  </si>
  <si>
    <t>Cam-capture literacy; Chemical literacy; Digital Technologies; History of multiliteracies; ICT integration; Literacy performances; Multiliteracies in practice; Multiliteracies perspective; Robotics as a vehicle; Sociocultural aspects of technology; Spatial literacy; Theorizing media productions;</t>
  </si>
  <si>
    <t>LAW109000</t>
  </si>
  <si>
    <t>http://services.igi-global.com/resolvedoi/resolve.aspx?doi=10.4018/978-1-60566-673-0</t>
  </si>
  <si>
    <t>http://www.igi-global.com/book/multiliteracies-technology-enhanced-education/777</t>
  </si>
  <si>
    <t>05/31/2009</t>
  </si>
  <si>
    <t>Computer-Assisted Language Learning</t>
  </si>
  <si>
    <t>Learning Culture and Language through ICTs: Methods for Enhanced Instruction</t>
  </si>
  <si>
    <t>Maiga Chang</t>
  </si>
  <si>
    <t>Chen-Wo Kuo</t>
  </si>
  <si>
    <t>Athabasca University, Canada</t>
  </si>
  <si>
    <t>National Palace Museum, Taiwan</t>
  </si>
  <si>
    <t>In general, teaching languages can prove difficult to most without suitable teaching materials and instructors. Fortunately, e-learning courses make student learning of both language and culture easier through information communication technologies.Learning Culture and Language through ICTs: Methods for Enhanced Instruction offers students, instructors, and researchers an authoritative reference to the current progress of language and cultural e-learning. A high quality collection for libraries and academicians, this book covers pertinent topics such as second language learning and computer learning principles.</t>
  </si>
  <si>
    <t>Chinese calligraphy; Chinese culture; Chinese language; Cultural e-learning; E-Learning; E-learning courses; E-learning resources; Game-Based Learning; Information Communication Technologies; International Collaboration;</t>
  </si>
  <si>
    <t>BUS000000</t>
  </si>
  <si>
    <t>LAN000000</t>
  </si>
  <si>
    <t>http://services.igi-global.com/resolvedoi/resolve.aspx?doi=10.4018/978-1-60566-166-7</t>
  </si>
  <si>
    <t>http://www.igi-global.com/book/learning-culture-language-through-icts/696</t>
  </si>
  <si>
    <t>04/30/2009</t>
  </si>
  <si>
    <t>Methods and Applications for Advancing Distance Education Technologies: International Issues and Solutions</t>
  </si>
  <si>
    <t>Mahbubur Rahman Syed</t>
  </si>
  <si>
    <t>Minnesota State University Mankato, USA</t>
  </si>
  <si>
    <t>The emerging field of advanced distance education delivers academic courses across time and distance, allowing educators and students to participate in a convenient learning method.Methods and Applications for Advancing Distance Education Technologies: International Issues and Solutions demonstrates communication technologies, intelligent technologies, and quality educational pedagogy as the most essential requirements for advancing distance education for both teaching and learning. A significant research collection for the advancement of distance learning initiatives, this Premier Reference Source assists academicians, practitioners, and researchers in finding answers to important issues needing addressed for a successful distance education.</t>
  </si>
  <si>
    <t>Adaptive e-learning processes; Adaptive synchronization; Automatic e-textbook construction; Character retrieval and learning; Collaborative distance learning; Distance education systems; Ontology-based e-learning; Pedagogy-oriented design; Pervasive learning; Semantics-based critiquing;</t>
  </si>
  <si>
    <t>COM079000</t>
  </si>
  <si>
    <t>TEC052000</t>
  </si>
  <si>
    <t>http://services.igi-global.com/resolvedoi/resolve.aspx?doi=10.4018/978-1-60566-342-5</t>
  </si>
  <si>
    <t>http://www.igi-global.com/book/methods-applications-advancing-distance-education/753</t>
  </si>
  <si>
    <t>01/31/2009</t>
  </si>
  <si>
    <t>Instructional Design</t>
  </si>
  <si>
    <t>Instructional Design Frameworks and Intercultural Models</t>
  </si>
  <si>
    <t>Patricia A. Young</t>
  </si>
  <si>
    <t>University of Maryland, Baltimore County, USA</t>
  </si>
  <si>
    <t>The global technological marketplace has brought with it the need to address international and local target audiences. To remain competitive, companies have begun to design ICTs with a focus on generic and specialized users and learners.Instructional Design Frameworks and Intercultural Models meets the needs of practitioners and researchers by providing frameworks for integrating culture into design. This book offers practical applications for the construction of user interfaces, products, services, and other online environments useful in the development of culture-based designs.</t>
  </si>
  <si>
    <t>Anthropology of culture; CBM assessments; CBM development; Cultural aesthetics; Cultural capital; Cultural communications; Culture based model framework; E-Learning; Instructional design frameworks; Mapping culture to instructional design; Perspectives and concepts of culture; Polaric dimension of culture; Psychology of culture; Qualifying culture in design; Science of culture; Transforming theories;</t>
  </si>
  <si>
    <t>COM039000</t>
  </si>
  <si>
    <t>http://services.igi-global.com/resolvedoi/resolve.aspx?doi=10.4018/978-1-60566-426-2</t>
  </si>
  <si>
    <t>http://www.igi-global.com/book/instructional-design-frameworks-intercultural-models/606</t>
  </si>
  <si>
    <t>10/31/2006</t>
  </si>
  <si>
    <t>Information Science Publishing</t>
  </si>
  <si>
    <t>Cases on Global E-Learning Practices: Successes and Pitfalls</t>
  </si>
  <si>
    <t>Ramesh C. Sharma</t>
  </si>
  <si>
    <t>Sanjaya Mishra</t>
  </si>
  <si>
    <t>Indira Gandhi National Open University, India</t>
  </si>
  <si>
    <t>E-learning has assumed a significant role in the educational sector in both face-to-face learning and distance learning forms. Universities all over the globe have adopted e-learning methodology, or are planning to implement it in the near future.Cases on Global E-Learning Practices: Successes and Pitfalls looks into global practices of e-learning, examining the successes and failures of e-learning professionals. It provides a judicious mix of practical experiences and research in the form of case studies. Written by experts from all over the globe, this book shows how to design instructional strategies for e-learning, illustrates the application of e-learning with case studies, and reviews the potential of e-learning in education and training. Cases on Global E-Learning Practices: Successes and Pitfalls gives an understanding of the practical implementation of e-learning technologies, including what to do and what to avoid.</t>
  </si>
  <si>
    <t>EDU039001</t>
  </si>
  <si>
    <t>COM060000</t>
  </si>
  <si>
    <t>http://services.igi-global.com/resolvedoi/resolve.aspx?doi=10.4018/978-1-59904-340-1</t>
  </si>
  <si>
    <t>http://www.igi-global.com/book/cases-global-learning-practices/132</t>
  </si>
  <si>
    <t>07/31/2006</t>
  </si>
  <si>
    <t>Globalized E-Learning Cultural Challenges</t>
  </si>
  <si>
    <t>Globalized E-Learning Cultural Challenges explores the issues educators, administrators, and instructional designers face when transferring knowledge and skills to other cultures through e-learning. Most e-learning courses have been designed in Western cultures, but the largest and fastest-growing consumer groups live in Eastern cultures.Globalized E-Learning Cultural Challenges presents a broad perspective of culture and e-learning issues, relevant research, implications of cultural differences in online education, and the anticipated challenges to implementing e-learning in other countries. It also explores theoretical philosophies of education, and examines issues related to language. Globalized E-Learning Cultural Challenges gives researchers, educators, and administrators several practical approaches to analyzing and adapting e-learning for other cultures.</t>
  </si>
  <si>
    <t>EDU39000</t>
  </si>
  <si>
    <t>EDU020000</t>
  </si>
  <si>
    <t>http://services.igi-global.com/resolvedoi/resolve.aspx?doi=10.4018/978-1-59904-301-2</t>
  </si>
  <si>
    <t>http://www.igi-global.com/book/globalized-learning-cultural-challenges/429</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</si>
</sst>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AP18"/>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2013</v>
      </c>
      <c r="C2" s="3" t="s">
        <v>43</v>
      </c>
      <c r="D2" s="3" t="s">
        <v>44</v>
      </c>
      <c r="E2" s="3" t="s">
        <v>45</v>
      </c>
      <c r="F2" s="3" t="s">
        <v>46</v>
      </c>
      <c r="G2" s="3" t="s">
        <v>47</v>
      </c>
      <c r="H2" s="3">
        <v>1</v>
      </c>
      <c r="I2" s="3" t="s">
        <v>48</v>
      </c>
      <c r="J2" s="3" t="s">
        <v>49</v>
      </c>
      <c r="K2" s="3"/>
      <c r="L2" s="3"/>
      <c r="M2" s="3"/>
      <c r="N2" s="3"/>
      <c r="O2" s="3"/>
      <c r="P2" s="3"/>
      <c r="Q2" s="3"/>
      <c r="R2" s="3"/>
      <c r="S2" s="3" t="s">
        <v>50</v>
      </c>
      <c r="T2" s="3"/>
      <c r="U2" s="3"/>
      <c r="V2" s="3"/>
      <c r="W2" s="3"/>
      <c r="X2" s="3"/>
      <c r="Y2" s="3"/>
      <c r="Z2" s="3"/>
      <c r="AA2" s="3"/>
      <c r="AB2" s="3" t="str">
        <f>"1-4666-2014-5"</f>
        <v>1-4666-2014-5</v>
      </c>
      <c r="AC2" s="3" t="str">
        <f>"978-1-4666-2014-8"</f>
        <v>978-1-4666-2014-8</v>
      </c>
      <c r="AD2" s="3" t="str">
        <f>"1-4666-2015-3"</f>
        <v>1-4666-2015-3</v>
      </c>
      <c r="AE2" s="3" t="str">
        <f>"978-1-4666-2015-5"</f>
        <v>978-1-4666-2015-5</v>
      </c>
      <c r="AF2" s="3" t="str">
        <f>"978-1-4666-2016-2"</f>
        <v>978-1-4666-2016-2</v>
      </c>
      <c r="AG2" s="3">
        <v>432</v>
      </c>
      <c r="AH2" s="3" t="s">
        <v>51</v>
      </c>
      <c r="AI2" s="3" t="s">
        <v>52</v>
      </c>
      <c r="AJ2" s="3"/>
      <c r="AK2" s="3" t="s">
        <v>53</v>
      </c>
      <c r="AL2" s="3" t="s">
        <v>54</v>
      </c>
      <c r="AM2" s="3" t="s">
        <v>53</v>
      </c>
      <c r="AN2" s="3" t="s">
        <v>55</v>
      </c>
      <c r="AO2" s="3" t="s">
        <v>56</v>
      </c>
      <c r="AP2" s="3" t="s">
        <v>57</v>
      </c>
    </row>
    <row r="3" spans="1:42" s="2" customFormat="1" ht="22.5" customHeight="1">
      <c r="A3" s="3" t="s">
        <v>58</v>
      </c>
      <c r="B3" s="3">
        <v>2012</v>
      </c>
      <c r="C3" s="3" t="s">
        <v>43</v>
      </c>
      <c r="D3" s="3" t="s">
        <v>59</v>
      </c>
      <c r="E3" s="3" t="s">
        <v>60</v>
      </c>
      <c r="F3" s="3" t="s">
        <v>60</v>
      </c>
      <c r="G3" s="3" t="s">
        <v>47</v>
      </c>
      <c r="H3" s="3">
        <v>1</v>
      </c>
      <c r="I3" s="3" t="s">
        <v>61</v>
      </c>
      <c r="J3" s="3" t="s">
        <v>62</v>
      </c>
      <c r="K3" s="3" t="s">
        <v>63</v>
      </c>
      <c r="L3" s="3" t="s">
        <v>64</v>
      </c>
      <c r="M3" s="3"/>
      <c r="N3" s="3"/>
      <c r="O3" s="3"/>
      <c r="P3" s="3"/>
      <c r="Q3" s="3"/>
      <c r="R3" s="3"/>
      <c r="S3" s="3" t="s">
        <v>65</v>
      </c>
      <c r="T3" s="3" t="s">
        <v>66</v>
      </c>
      <c r="U3" s="3" t="s">
        <v>67</v>
      </c>
      <c r="V3" s="3"/>
      <c r="W3" s="3"/>
      <c r="X3" s="3"/>
      <c r="Y3" s="3"/>
      <c r="Z3" s="3"/>
      <c r="AA3" s="3"/>
      <c r="AB3" s="3" t="str">
        <f>"1-4666-0243-0"</f>
        <v>1-4666-0243-0</v>
      </c>
      <c r="AC3" s="3" t="str">
        <f>"978-1-4666-0243-4"</f>
        <v>978-1-4666-0243-4</v>
      </c>
      <c r="AD3" s="3" t="str">
        <f>"1-4666-0244-9"</f>
        <v>1-4666-0244-9</v>
      </c>
      <c r="AE3" s="3" t="str">
        <f>"978-1-4666-0244-1"</f>
        <v>978-1-4666-0244-1</v>
      </c>
      <c r="AF3" s="3" t="str">
        <f>"978-1-4666-0245-8"</f>
        <v>978-1-4666-0245-8</v>
      </c>
      <c r="AG3" s="3">
        <v>272</v>
      </c>
      <c r="AH3" s="3" t="s">
        <v>68</v>
      </c>
      <c r="AI3" s="3" t="s">
        <v>69</v>
      </c>
      <c r="AJ3" s="3"/>
      <c r="AK3" s="3" t="s">
        <v>70</v>
      </c>
      <c r="AL3" s="3" t="s">
        <v>54</v>
      </c>
      <c r="AM3" s="3" t="s">
        <v>70</v>
      </c>
      <c r="AN3" s="3" t="s">
        <v>71</v>
      </c>
      <c r="AO3" s="3" t="s">
        <v>72</v>
      </c>
      <c r="AP3" s="3" t="s">
        <v>73</v>
      </c>
    </row>
    <row r="4" spans="1:42" s="2" customFormat="1" ht="22.5" customHeight="1">
      <c r="A4" s="3" t="s">
        <v>74</v>
      </c>
      <c r="B4" s="3">
        <v>2012</v>
      </c>
      <c r="C4" s="3" t="s">
        <v>43</v>
      </c>
      <c r="D4" s="3" t="s">
        <v>44</v>
      </c>
      <c r="E4" s="3" t="s">
        <v>45</v>
      </c>
      <c r="F4" s="3" t="s">
        <v>75</v>
      </c>
      <c r="G4" s="3" t="s">
        <v>47</v>
      </c>
      <c r="H4" s="3">
        <v>1</v>
      </c>
      <c r="I4" s="3" t="s">
        <v>76</v>
      </c>
      <c r="J4" s="3" t="s">
        <v>77</v>
      </c>
      <c r="K4" s="3"/>
      <c r="L4" s="3"/>
      <c r="M4" s="3"/>
      <c r="N4" s="3"/>
      <c r="O4" s="3"/>
      <c r="P4" s="3"/>
      <c r="Q4" s="3"/>
      <c r="R4" s="3"/>
      <c r="S4" s="3" t="s">
        <v>78</v>
      </c>
      <c r="T4" s="3"/>
      <c r="U4" s="3"/>
      <c r="V4" s="3"/>
      <c r="W4" s="3"/>
      <c r="X4" s="3"/>
      <c r="Y4" s="3"/>
      <c r="Z4" s="3"/>
      <c r="AA4" s="3"/>
      <c r="AB4" s="3" t="str">
        <f>"1-4666-0143-4"</f>
        <v>1-4666-0143-4</v>
      </c>
      <c r="AC4" s="3" t="str">
        <f>"978-1-4666-0143-7"</f>
        <v>978-1-4666-0143-7</v>
      </c>
      <c r="AD4" s="3" t="str">
        <f>"1-4666-0144-2"</f>
        <v>1-4666-0144-2</v>
      </c>
      <c r="AE4" s="3" t="str">
        <f>"978-1-4666-0144-4"</f>
        <v>978-1-4666-0144-4</v>
      </c>
      <c r="AF4" s="3" t="str">
        <f>"978-1-4666-0145-1"</f>
        <v>978-1-4666-0145-1</v>
      </c>
      <c r="AG4" s="3">
        <v>285</v>
      </c>
      <c r="AH4" s="3" t="s">
        <v>79</v>
      </c>
      <c r="AI4" s="3" t="s">
        <v>80</v>
      </c>
      <c r="AJ4" s="3"/>
      <c r="AK4" s="3" t="s">
        <v>81</v>
      </c>
      <c r="AL4" s="3" t="s">
        <v>82</v>
      </c>
      <c r="AM4" s="3" t="s">
        <v>53</v>
      </c>
      <c r="AN4" s="3" t="s">
        <v>83</v>
      </c>
      <c r="AO4" s="3" t="s">
        <v>84</v>
      </c>
      <c r="AP4" s="3" t="s">
        <v>85</v>
      </c>
    </row>
    <row r="5" spans="1:42" s="2" customFormat="1" ht="22.5" customHeight="1">
      <c r="A5" s="3" t="s">
        <v>74</v>
      </c>
      <c r="B5" s="3">
        <v>2012</v>
      </c>
      <c r="C5" s="3" t="s">
        <v>43</v>
      </c>
      <c r="D5" s="3" t="s">
        <v>44</v>
      </c>
      <c r="E5" s="3" t="s">
        <v>45</v>
      </c>
      <c r="F5" s="3" t="s">
        <v>86</v>
      </c>
      <c r="G5" s="3" t="s">
        <v>47</v>
      </c>
      <c r="H5" s="3">
        <v>1</v>
      </c>
      <c r="I5" s="3" t="s">
        <v>87</v>
      </c>
      <c r="J5" s="3" t="s">
        <v>88</v>
      </c>
      <c r="K5" s="3"/>
      <c r="L5" s="3"/>
      <c r="M5" s="3"/>
      <c r="N5" s="3"/>
      <c r="O5" s="3"/>
      <c r="P5" s="3"/>
      <c r="Q5" s="3"/>
      <c r="R5" s="3"/>
      <c r="S5" s="3" t="s">
        <v>89</v>
      </c>
      <c r="T5" s="3"/>
      <c r="U5" s="3"/>
      <c r="V5" s="3"/>
      <c r="W5" s="3"/>
      <c r="X5" s="3"/>
      <c r="Y5" s="3"/>
      <c r="Z5" s="3"/>
      <c r="AA5" s="3"/>
      <c r="AB5" s="3" t="str">
        <f>"1-4666-0206-6"</f>
        <v>1-4666-0206-6</v>
      </c>
      <c r="AC5" s="3" t="str">
        <f>"978-1-4666-0206-9"</f>
        <v>978-1-4666-0206-9</v>
      </c>
      <c r="AD5" s="3" t="str">
        <f>"1-4666-0207-4"</f>
        <v>1-4666-0207-4</v>
      </c>
      <c r="AE5" s="3" t="str">
        <f>"978-1-4666-0207-6"</f>
        <v>978-1-4666-0207-6</v>
      </c>
      <c r="AF5" s="3" t="str">
        <f>"978-1-4666-0208-3"</f>
        <v>978-1-4666-0208-3</v>
      </c>
      <c r="AG5" s="3">
        <v>332</v>
      </c>
      <c r="AH5" s="3" t="s">
        <v>90</v>
      </c>
      <c r="AI5" s="3" t="s">
        <v>91</v>
      </c>
      <c r="AJ5" s="3"/>
      <c r="AK5" s="3" t="s">
        <v>53</v>
      </c>
      <c r="AL5" s="3" t="s">
        <v>92</v>
      </c>
      <c r="AM5" s="3" t="s">
        <v>53</v>
      </c>
      <c r="AN5" s="3" t="s">
        <v>55</v>
      </c>
      <c r="AO5" s="3" t="s">
        <v>93</v>
      </c>
      <c r="AP5" s="3" t="s">
        <v>94</v>
      </c>
    </row>
    <row r="6" spans="1:42" s="2" customFormat="1" ht="22.5" customHeight="1">
      <c r="A6" s="3" t="s">
        <v>95</v>
      </c>
      <c r="B6" s="3">
        <v>2012</v>
      </c>
      <c r="C6" s="3" t="s">
        <v>43</v>
      </c>
      <c r="D6" s="3" t="s">
        <v>44</v>
      </c>
      <c r="E6" s="3" t="s">
        <v>45</v>
      </c>
      <c r="F6" s="3" t="s">
        <v>96</v>
      </c>
      <c r="G6" s="3" t="s">
        <v>47</v>
      </c>
      <c r="H6" s="3">
        <v>1</v>
      </c>
      <c r="I6" s="3" t="s">
        <v>97</v>
      </c>
      <c r="J6" s="3" t="s">
        <v>98</v>
      </c>
      <c r="K6" s="3" t="s">
        <v>99</v>
      </c>
      <c r="L6" s="3"/>
      <c r="M6" s="3"/>
      <c r="N6" s="3"/>
      <c r="O6" s="3"/>
      <c r="P6" s="3"/>
      <c r="Q6" s="3"/>
      <c r="R6" s="3"/>
      <c r="S6" s="3" t="s">
        <v>100</v>
      </c>
      <c r="T6" s="3" t="s">
        <v>100</v>
      </c>
      <c r="U6" s="3"/>
      <c r="V6" s="3"/>
      <c r="W6" s="3"/>
      <c r="X6" s="3"/>
      <c r="Y6" s="3"/>
      <c r="Z6" s="3"/>
      <c r="AA6" s="3"/>
      <c r="AB6" s="3" t="str">
        <f>"1-61350-074-2"</f>
        <v>1-61350-074-2</v>
      </c>
      <c r="AC6" s="3" t="str">
        <f>"978-1-61350-074-3"</f>
        <v>978-1-61350-074-3</v>
      </c>
      <c r="AD6" s="3" t="str">
        <f>"1-61350-075-0"</f>
        <v>1-61350-075-0</v>
      </c>
      <c r="AE6" s="3" t="str">
        <f>"978-1-61350-075-0"</f>
        <v>978-1-61350-075-0</v>
      </c>
      <c r="AF6" s="3" t="str">
        <f>"978-1-61350-076-7"</f>
        <v>978-1-61350-076-7</v>
      </c>
      <c r="AG6" s="3">
        <v>338</v>
      </c>
      <c r="AH6" s="3" t="s">
        <v>101</v>
      </c>
      <c r="AI6" s="3" t="s">
        <v>102</v>
      </c>
      <c r="AJ6" s="3"/>
      <c r="AK6" s="3" t="s">
        <v>53</v>
      </c>
      <c r="AL6" s="3" t="s">
        <v>54</v>
      </c>
      <c r="AM6" s="3" t="s">
        <v>53</v>
      </c>
      <c r="AN6" s="3" t="s">
        <v>55</v>
      </c>
      <c r="AO6" s="3" t="s">
        <v>103</v>
      </c>
      <c r="AP6" s="3" t="s">
        <v>104</v>
      </c>
    </row>
    <row r="7" spans="1:42" s="2" customFormat="1" ht="22.5" customHeight="1">
      <c r="A7" s="3" t="s">
        <v>105</v>
      </c>
      <c r="B7" s="3">
        <v>2011</v>
      </c>
      <c r="C7" s="3" t="s">
        <v>43</v>
      </c>
      <c r="D7" s="3" t="s">
        <v>44</v>
      </c>
      <c r="E7" s="3" t="s">
        <v>45</v>
      </c>
      <c r="F7" s="3" t="s">
        <v>106</v>
      </c>
      <c r="G7" s="3" t="s">
        <v>47</v>
      </c>
      <c r="H7" s="3">
        <v>1</v>
      </c>
      <c r="I7" s="3" t="s">
        <v>107</v>
      </c>
      <c r="J7" s="3" t="s">
        <v>108</v>
      </c>
      <c r="K7" s="3"/>
      <c r="L7" s="3"/>
      <c r="M7" s="3"/>
      <c r="N7" s="3"/>
      <c r="O7" s="3"/>
      <c r="P7" s="3"/>
      <c r="Q7" s="3"/>
      <c r="R7" s="3"/>
      <c r="S7" s="3" t="s">
        <v>109</v>
      </c>
      <c r="T7" s="3"/>
      <c r="U7" s="3"/>
      <c r="V7" s="3"/>
      <c r="W7" s="3"/>
      <c r="X7" s="3"/>
      <c r="Y7" s="3"/>
      <c r="Z7" s="3"/>
      <c r="AA7" s="3"/>
      <c r="AB7" s="3" t="str">
        <f>"1-61520-989-1"</f>
        <v>1-61520-989-1</v>
      </c>
      <c r="AC7" s="3" t="str">
        <f>"978-1-61520-989-7"</f>
        <v>978-1-61520-989-7</v>
      </c>
      <c r="AD7" s="3" t="str">
        <f>"1-61520-990-5"</f>
        <v>1-61520-990-5</v>
      </c>
      <c r="AE7" s="3" t="str">
        <f>"978-1-61520-990-3"</f>
        <v>978-1-61520-990-3</v>
      </c>
      <c r="AF7" s="3" t="s">
        <v>110</v>
      </c>
      <c r="AG7" s="3">
        <v>408</v>
      </c>
      <c r="AH7" s="3" t="s">
        <v>111</v>
      </c>
      <c r="AI7" s="3" t="s">
        <v>112</v>
      </c>
      <c r="AJ7" s="3"/>
      <c r="AK7" s="3" t="s">
        <v>53</v>
      </c>
      <c r="AL7" s="3" t="s">
        <v>54</v>
      </c>
      <c r="AM7" s="3" t="s">
        <v>53</v>
      </c>
      <c r="AN7" s="3" t="s">
        <v>55</v>
      </c>
      <c r="AO7" s="3" t="s">
        <v>113</v>
      </c>
      <c r="AP7" s="3" t="s">
        <v>114</v>
      </c>
    </row>
    <row r="8" spans="1:42" s="2" customFormat="1" ht="22.5" customHeight="1">
      <c r="A8" s="3" t="s">
        <v>115</v>
      </c>
      <c r="B8" s="3">
        <v>2011</v>
      </c>
      <c r="C8" s="3" t="s">
        <v>43</v>
      </c>
      <c r="D8" s="3" t="s">
        <v>44</v>
      </c>
      <c r="E8" s="3" t="s">
        <v>45</v>
      </c>
      <c r="F8" s="3" t="s">
        <v>86</v>
      </c>
      <c r="G8" s="3" t="s">
        <v>116</v>
      </c>
      <c r="H8" s="3">
        <v>1</v>
      </c>
      <c r="I8" s="3" t="s">
        <v>117</v>
      </c>
      <c r="J8" s="3" t="s">
        <v>118</v>
      </c>
      <c r="K8" s="3" t="s">
        <v>119</v>
      </c>
      <c r="L8" s="3" t="s">
        <v>120</v>
      </c>
      <c r="M8" s="3"/>
      <c r="N8" s="3"/>
      <c r="O8" s="3"/>
      <c r="P8" s="3"/>
      <c r="Q8" s="3"/>
      <c r="R8" s="3"/>
      <c r="S8" s="3" t="s">
        <v>121</v>
      </c>
      <c r="T8" s="3" t="s">
        <v>122</v>
      </c>
      <c r="U8" s="3" t="s">
        <v>123</v>
      </c>
      <c r="V8" s="3"/>
      <c r="W8" s="3"/>
      <c r="X8" s="3"/>
      <c r="Y8" s="3"/>
      <c r="Z8" s="3"/>
      <c r="AA8" s="3"/>
      <c r="AB8" s="3" t="str">
        <f>"1-61520-865-8"</f>
        <v>1-61520-865-8</v>
      </c>
      <c r="AC8" s="3" t="str">
        <f>"978-1-61520-865-4"</f>
        <v>978-1-61520-865-4</v>
      </c>
      <c r="AD8" s="3" t="str">
        <f>"1-61520-866-6"</f>
        <v>1-61520-866-6</v>
      </c>
      <c r="AE8" s="3" t="str">
        <f>"978-1-61520-866-1"</f>
        <v>978-1-61520-866-1</v>
      </c>
      <c r="AF8" s="3" t="s">
        <v>110</v>
      </c>
      <c r="AG8" s="3">
        <v>227</v>
      </c>
      <c r="AH8" s="3" t="s">
        <v>124</v>
      </c>
      <c r="AI8" s="3" t="s">
        <v>125</v>
      </c>
      <c r="AJ8" s="3"/>
      <c r="AK8" s="3" t="s">
        <v>126</v>
      </c>
      <c r="AL8" s="3" t="s">
        <v>126</v>
      </c>
      <c r="AM8" s="3" t="s">
        <v>127</v>
      </c>
      <c r="AN8" s="3" t="s">
        <v>55</v>
      </c>
      <c r="AO8" s="3" t="s">
        <v>128</v>
      </c>
      <c r="AP8" s="3" t="s">
        <v>129</v>
      </c>
    </row>
    <row r="9" spans="1:42" s="2" customFormat="1" ht="22.5" customHeight="1">
      <c r="A9" s="3" t="s">
        <v>130</v>
      </c>
      <c r="B9" s="3">
        <v>2010</v>
      </c>
      <c r="C9" s="3" t="s">
        <v>43</v>
      </c>
      <c r="D9" s="3" t="s">
        <v>131</v>
      </c>
      <c r="E9" s="3" t="s">
        <v>132</v>
      </c>
      <c r="F9" s="3" t="s">
        <v>133</v>
      </c>
      <c r="G9" s="3" t="s">
        <v>47</v>
      </c>
      <c r="H9" s="3">
        <v>1</v>
      </c>
      <c r="I9" s="3" t="s">
        <v>134</v>
      </c>
      <c r="J9" s="3" t="s">
        <v>135</v>
      </c>
      <c r="K9" s="3" t="s">
        <v>136</v>
      </c>
      <c r="L9" s="3" t="s">
        <v>137</v>
      </c>
      <c r="M9" s="3"/>
      <c r="N9" s="3"/>
      <c r="O9" s="3"/>
      <c r="P9" s="3"/>
      <c r="Q9" s="3"/>
      <c r="R9" s="3"/>
      <c r="S9" s="3" t="s">
        <v>138</v>
      </c>
      <c r="T9" s="3" t="s">
        <v>139</v>
      </c>
      <c r="U9" s="3" t="s">
        <v>140</v>
      </c>
      <c r="V9" s="3"/>
      <c r="W9" s="3"/>
      <c r="X9" s="3"/>
      <c r="Y9" s="3"/>
      <c r="Z9" s="3"/>
      <c r="AA9" s="3"/>
      <c r="AB9" s="3" t="str">
        <f>"1-61520-813-5"</f>
        <v>1-61520-813-5</v>
      </c>
      <c r="AC9" s="3" t="str">
        <f>"978-1-61520-813-5"</f>
        <v>978-1-61520-813-5</v>
      </c>
      <c r="AD9" s="3" t="str">
        <f>"1-61520-814-3"</f>
        <v>1-61520-814-3</v>
      </c>
      <c r="AE9" s="3" t="str">
        <f>"978-1-61520-814-2"</f>
        <v>978-1-61520-814-2</v>
      </c>
      <c r="AF9" s="3" t="s">
        <v>110</v>
      </c>
      <c r="AG9" s="3">
        <v>350</v>
      </c>
      <c r="AH9" s="3" t="s">
        <v>141</v>
      </c>
      <c r="AI9" s="3" t="s">
        <v>142</v>
      </c>
      <c r="AJ9" s="3"/>
      <c r="AK9" s="3" t="s">
        <v>143</v>
      </c>
      <c r="AL9" s="3" t="s">
        <v>143</v>
      </c>
      <c r="AM9" s="3" t="s">
        <v>144</v>
      </c>
      <c r="AN9" s="3" t="s">
        <v>110</v>
      </c>
      <c r="AO9" s="3" t="s">
        <v>145</v>
      </c>
      <c r="AP9" s="3" t="s">
        <v>146</v>
      </c>
    </row>
    <row r="10" spans="1:42" s="2" customFormat="1" ht="22.5" customHeight="1">
      <c r="A10" s="3" t="s">
        <v>147</v>
      </c>
      <c r="B10" s="3">
        <v>2010</v>
      </c>
      <c r="C10" s="3" t="s">
        <v>43</v>
      </c>
      <c r="D10" s="3" t="s">
        <v>44</v>
      </c>
      <c r="E10" s="3" t="s">
        <v>45</v>
      </c>
      <c r="F10" s="3" t="s">
        <v>106</v>
      </c>
      <c r="G10" s="3" t="s">
        <v>47</v>
      </c>
      <c r="H10" s="3">
        <v>1</v>
      </c>
      <c r="I10" s="3" t="s">
        <v>148</v>
      </c>
      <c r="J10" s="3" t="s">
        <v>149</v>
      </c>
      <c r="K10" s="3" t="s">
        <v>150</v>
      </c>
      <c r="L10" s="3"/>
      <c r="M10" s="3"/>
      <c r="N10" s="3"/>
      <c r="O10" s="3"/>
      <c r="P10" s="3"/>
      <c r="Q10" s="3"/>
      <c r="R10" s="3"/>
      <c r="S10" s="3" t="s">
        <v>151</v>
      </c>
      <c r="T10" s="3" t="s">
        <v>151</v>
      </c>
      <c r="U10" s="3"/>
      <c r="V10" s="3"/>
      <c r="W10" s="3"/>
      <c r="X10" s="3"/>
      <c r="Y10" s="3"/>
      <c r="Z10" s="3"/>
      <c r="AA10" s="3"/>
      <c r="AB10" s="3" t="str">
        <f>"1-61520-779-1"</f>
        <v>1-61520-779-1</v>
      </c>
      <c r="AC10" s="3" t="str">
        <f>"978-1-61520-779-4"</f>
        <v>978-1-61520-779-4</v>
      </c>
      <c r="AD10" s="3" t="str">
        <f>"1-61520-780-5"</f>
        <v>1-61520-780-5</v>
      </c>
      <c r="AE10" s="3" t="str">
        <f>"978-1-61520-780-0"</f>
        <v>978-1-61520-780-0</v>
      </c>
      <c r="AF10" s="3" t="s">
        <v>110</v>
      </c>
      <c r="AG10" s="3">
        <v>446</v>
      </c>
      <c r="AH10" s="3" t="s">
        <v>152</v>
      </c>
      <c r="AI10" s="3" t="s">
        <v>153</v>
      </c>
      <c r="AJ10" s="3"/>
      <c r="AK10" s="3" t="s">
        <v>154</v>
      </c>
      <c r="AL10" s="3" t="s">
        <v>155</v>
      </c>
      <c r="AM10" s="3" t="s">
        <v>154</v>
      </c>
      <c r="AN10" s="3" t="s">
        <v>110</v>
      </c>
      <c r="AO10" s="3" t="s">
        <v>156</v>
      </c>
      <c r="AP10" s="3" t="s">
        <v>157</v>
      </c>
    </row>
    <row r="11" spans="1:42" s="2" customFormat="1" ht="22.5" customHeight="1">
      <c r="A11" s="3" t="s">
        <v>158</v>
      </c>
      <c r="B11" s="3">
        <v>2010</v>
      </c>
      <c r="C11" s="3" t="s">
        <v>43</v>
      </c>
      <c r="D11" s="3" t="s">
        <v>44</v>
      </c>
      <c r="E11" s="3" t="s">
        <v>45</v>
      </c>
      <c r="F11" s="3" t="s">
        <v>159</v>
      </c>
      <c r="G11" s="3" t="s">
        <v>47</v>
      </c>
      <c r="H11" s="3">
        <v>1</v>
      </c>
      <c r="I11" s="3" t="s">
        <v>160</v>
      </c>
      <c r="J11" s="3" t="s">
        <v>149</v>
      </c>
      <c r="K11" s="3" t="s">
        <v>150</v>
      </c>
      <c r="L11" s="3"/>
      <c r="M11" s="3"/>
      <c r="N11" s="3"/>
      <c r="O11" s="3"/>
      <c r="P11" s="3"/>
      <c r="Q11" s="3"/>
      <c r="R11" s="3"/>
      <c r="S11" s="3" t="s">
        <v>151</v>
      </c>
      <c r="T11" s="3" t="s">
        <v>151</v>
      </c>
      <c r="U11" s="3"/>
      <c r="V11" s="3"/>
      <c r="W11" s="3"/>
      <c r="X11" s="3"/>
      <c r="Y11" s="3"/>
      <c r="Z11" s="3"/>
      <c r="AA11" s="3"/>
      <c r="AB11" s="3" t="str">
        <f>"1-61520-749-X"</f>
        <v>1-61520-749-X</v>
      </c>
      <c r="AC11" s="3" t="str">
        <f>"978-1-61520-749-7"</f>
        <v>978-1-61520-749-7</v>
      </c>
      <c r="AD11" s="3" t="str">
        <f>"1-61520-750-3"</f>
        <v>1-61520-750-3</v>
      </c>
      <c r="AE11" s="3" t="str">
        <f>"978-1-61520-750-3"</f>
        <v>978-1-61520-750-3</v>
      </c>
      <c r="AF11" s="3" t="s">
        <v>110</v>
      </c>
      <c r="AG11" s="3">
        <v>474</v>
      </c>
      <c r="AH11" s="3" t="s">
        <v>161</v>
      </c>
      <c r="AI11" s="3" t="s">
        <v>162</v>
      </c>
      <c r="AJ11" s="3"/>
      <c r="AK11" s="3" t="s">
        <v>163</v>
      </c>
      <c r="AL11" s="3" t="s">
        <v>163</v>
      </c>
      <c r="AM11" s="3" t="s">
        <v>164</v>
      </c>
      <c r="AN11" s="3" t="s">
        <v>110</v>
      </c>
      <c r="AO11" s="3" t="s">
        <v>165</v>
      </c>
      <c r="AP11" s="3" t="s">
        <v>166</v>
      </c>
    </row>
    <row r="12" spans="1:42" s="2" customFormat="1" ht="22.5" customHeight="1">
      <c r="A12" s="3" t="s">
        <v>167</v>
      </c>
      <c r="B12" s="3">
        <v>2010</v>
      </c>
      <c r="C12" s="3" t="s">
        <v>43</v>
      </c>
      <c r="D12" s="3" t="s">
        <v>44</v>
      </c>
      <c r="E12" s="3" t="s">
        <v>45</v>
      </c>
      <c r="F12" s="3" t="s">
        <v>106</v>
      </c>
      <c r="G12" s="3" t="s">
        <v>47</v>
      </c>
      <c r="H12" s="3">
        <v>1</v>
      </c>
      <c r="I12" s="3" t="s">
        <v>168</v>
      </c>
      <c r="J12" s="3" t="s">
        <v>169</v>
      </c>
      <c r="K12" s="3"/>
      <c r="L12" s="3"/>
      <c r="M12" s="3"/>
      <c r="N12" s="3"/>
      <c r="O12" s="3"/>
      <c r="P12" s="3"/>
      <c r="Q12" s="3"/>
      <c r="R12" s="3"/>
      <c r="S12" s="3" t="s">
        <v>170</v>
      </c>
      <c r="T12" s="3"/>
      <c r="U12" s="3"/>
      <c r="V12" s="3"/>
      <c r="W12" s="3"/>
      <c r="X12" s="3"/>
      <c r="Y12" s="3"/>
      <c r="Z12" s="3"/>
      <c r="AA12" s="3"/>
      <c r="AB12" s="3" t="str">
        <f>"1-60566-942-3"</f>
        <v>1-60566-942-3</v>
      </c>
      <c r="AC12" s="3" t="str">
        <f>"978-1-60566-942-7"</f>
        <v>978-1-60566-942-7</v>
      </c>
      <c r="AD12" s="3" t="str">
        <f>"1-60566-943-1"</f>
        <v>1-60566-943-1</v>
      </c>
      <c r="AE12" s="3" t="str">
        <f>"978-1-60566-943-4"</f>
        <v>978-1-60566-943-4</v>
      </c>
      <c r="AF12" s="3" t="s">
        <v>110</v>
      </c>
      <c r="AG12" s="3">
        <v>382</v>
      </c>
      <c r="AH12" s="3" t="s">
        <v>171</v>
      </c>
      <c r="AI12" s="3" t="s">
        <v>172</v>
      </c>
      <c r="AJ12" s="3"/>
      <c r="AK12" s="3" t="s">
        <v>173</v>
      </c>
      <c r="AL12" s="3" t="s">
        <v>155</v>
      </c>
      <c r="AM12" s="3" t="s">
        <v>70</v>
      </c>
      <c r="AN12" s="3" t="s">
        <v>110</v>
      </c>
      <c r="AO12" s="3" t="s">
        <v>174</v>
      </c>
      <c r="AP12" s="3" t="s">
        <v>175</v>
      </c>
    </row>
    <row r="13" spans="1:42" s="2" customFormat="1" ht="22.5" customHeight="1">
      <c r="A13" s="3" t="s">
        <v>176</v>
      </c>
      <c r="B13" s="3">
        <v>2010</v>
      </c>
      <c r="C13" s="3" t="s">
        <v>43</v>
      </c>
      <c r="D13" s="3" t="s">
        <v>44</v>
      </c>
      <c r="E13" s="3" t="s">
        <v>45</v>
      </c>
      <c r="F13" s="3" t="s">
        <v>159</v>
      </c>
      <c r="G13" s="3" t="s">
        <v>47</v>
      </c>
      <c r="H13" s="3">
        <v>1</v>
      </c>
      <c r="I13" s="3" t="s">
        <v>177</v>
      </c>
      <c r="J13" s="3" t="s">
        <v>178</v>
      </c>
      <c r="K13" s="3" t="s">
        <v>179</v>
      </c>
      <c r="L13" s="3"/>
      <c r="M13" s="3"/>
      <c r="N13" s="3"/>
      <c r="O13" s="3"/>
      <c r="P13" s="3"/>
      <c r="Q13" s="3"/>
      <c r="R13" s="3"/>
      <c r="S13" s="3" t="s">
        <v>100</v>
      </c>
      <c r="T13" s="3" t="s">
        <v>180</v>
      </c>
      <c r="U13" s="3"/>
      <c r="V13" s="3"/>
      <c r="W13" s="3"/>
      <c r="X13" s="3"/>
      <c r="Y13" s="3"/>
      <c r="Z13" s="3"/>
      <c r="AA13" s="3"/>
      <c r="AB13" s="3" t="str">
        <f>"1-60566-673-4"</f>
        <v>1-60566-673-4</v>
      </c>
      <c r="AC13" s="3" t="str">
        <f>"978-1-60566-673-0"</f>
        <v>978-1-60566-673-0</v>
      </c>
      <c r="AD13" s="3" t="str">
        <f>"1-60566-674-2"</f>
        <v>1-60566-674-2</v>
      </c>
      <c r="AE13" s="3" t="str">
        <f>"978-1-60566-674-7"</f>
        <v>978-1-60566-674-7</v>
      </c>
      <c r="AF13" s="3" t="s">
        <v>110</v>
      </c>
      <c r="AG13" s="3">
        <v>340</v>
      </c>
      <c r="AH13" s="3" t="s">
        <v>181</v>
      </c>
      <c r="AI13" s="3" t="s">
        <v>182</v>
      </c>
      <c r="AJ13" s="3"/>
      <c r="AK13" s="3" t="s">
        <v>183</v>
      </c>
      <c r="AL13" s="3" t="s">
        <v>155</v>
      </c>
      <c r="AM13" s="3" t="s">
        <v>183</v>
      </c>
      <c r="AN13" s="3" t="s">
        <v>110</v>
      </c>
      <c r="AO13" s="3" t="s">
        <v>184</v>
      </c>
      <c r="AP13" s="3" t="s">
        <v>185</v>
      </c>
    </row>
    <row r="14" spans="1:42" s="2" customFormat="1" ht="22.5" customHeight="1">
      <c r="A14" s="3" t="s">
        <v>186</v>
      </c>
      <c r="B14" s="3">
        <v>2009</v>
      </c>
      <c r="C14" s="3" t="s">
        <v>43</v>
      </c>
      <c r="D14" s="3" t="s">
        <v>44</v>
      </c>
      <c r="E14" s="3" t="s">
        <v>45</v>
      </c>
      <c r="F14" s="3" t="s">
        <v>187</v>
      </c>
      <c r="G14" s="3" t="s">
        <v>47</v>
      </c>
      <c r="H14" s="3">
        <v>1</v>
      </c>
      <c r="I14" s="3" t="s">
        <v>188</v>
      </c>
      <c r="J14" s="3" t="s">
        <v>189</v>
      </c>
      <c r="K14" s="3" t="s">
        <v>190</v>
      </c>
      <c r="L14" s="3"/>
      <c r="M14" s="3"/>
      <c r="N14" s="3"/>
      <c r="O14" s="3"/>
      <c r="P14" s="3"/>
      <c r="Q14" s="3"/>
      <c r="R14" s="3"/>
      <c r="S14" s="3" t="s">
        <v>191</v>
      </c>
      <c r="T14" s="3" t="s">
        <v>192</v>
      </c>
      <c r="U14" s="3"/>
      <c r="V14" s="3"/>
      <c r="W14" s="3"/>
      <c r="X14" s="3"/>
      <c r="Y14" s="3"/>
      <c r="Z14" s="3"/>
      <c r="AA14" s="3"/>
      <c r="AB14" s="3" t="str">
        <f>"1-60566-166-X"</f>
        <v>1-60566-166-X</v>
      </c>
      <c r="AC14" s="3" t="str">
        <f>"978-1-60566-166-7"</f>
        <v>978-1-60566-166-7</v>
      </c>
      <c r="AD14" s="3" t="str">
        <f>"1-60566-167-8"</f>
        <v>1-60566-167-8</v>
      </c>
      <c r="AE14" s="3" t="str">
        <f>"978-1-60566-167-4"</f>
        <v>978-1-60566-167-4</v>
      </c>
      <c r="AF14" s="3" t="s">
        <v>110</v>
      </c>
      <c r="AG14" s="3">
        <v>390</v>
      </c>
      <c r="AH14" s="3" t="s">
        <v>193</v>
      </c>
      <c r="AI14" s="3" t="s">
        <v>194</v>
      </c>
      <c r="AJ14" s="3"/>
      <c r="AK14" s="3" t="s">
        <v>195</v>
      </c>
      <c r="AL14" s="3" t="s">
        <v>155</v>
      </c>
      <c r="AM14" s="3" t="s">
        <v>196</v>
      </c>
      <c r="AN14" s="3" t="s">
        <v>110</v>
      </c>
      <c r="AO14" s="3" t="s">
        <v>197</v>
      </c>
      <c r="AP14" s="3" t="s">
        <v>198</v>
      </c>
    </row>
    <row r="15" spans="1:42" s="2" customFormat="1" ht="22.5" customHeight="1">
      <c r="A15" s="3" t="s">
        <v>199</v>
      </c>
      <c r="B15" s="3">
        <v>2009</v>
      </c>
      <c r="C15" s="3" t="s">
        <v>43</v>
      </c>
      <c r="D15" s="3" t="s">
        <v>44</v>
      </c>
      <c r="E15" s="3" t="s">
        <v>45</v>
      </c>
      <c r="F15" s="3" t="s">
        <v>86</v>
      </c>
      <c r="G15" s="3" t="s">
        <v>47</v>
      </c>
      <c r="H15" s="3">
        <v>1</v>
      </c>
      <c r="I15" s="3" t="s">
        <v>200</v>
      </c>
      <c r="J15" s="3" t="s">
        <v>201</v>
      </c>
      <c r="K15" s="3"/>
      <c r="L15" s="3"/>
      <c r="M15" s="3"/>
      <c r="N15" s="3"/>
      <c r="O15" s="3"/>
      <c r="P15" s="3"/>
      <c r="Q15" s="3"/>
      <c r="R15" s="3"/>
      <c r="S15" s="3" t="s">
        <v>202</v>
      </c>
      <c r="T15" s="3"/>
      <c r="U15" s="3"/>
      <c r="V15" s="3"/>
      <c r="W15" s="3"/>
      <c r="X15" s="3"/>
      <c r="Y15" s="3"/>
      <c r="Z15" s="3"/>
      <c r="AA15" s="3"/>
      <c r="AB15" s="3" t="str">
        <f>"1-60566-342-5"</f>
        <v>1-60566-342-5</v>
      </c>
      <c r="AC15" s="3" t="str">
        <f>"978-1-60566-342-5"</f>
        <v>978-1-60566-342-5</v>
      </c>
      <c r="AD15" s="3" t="str">
        <f>"1-60566-343-3"</f>
        <v>1-60566-343-3</v>
      </c>
      <c r="AE15" s="3" t="str">
        <f>"978-1-60566-343-2"</f>
        <v>978-1-60566-343-2</v>
      </c>
      <c r="AF15" s="3" t="s">
        <v>110</v>
      </c>
      <c r="AG15" s="3">
        <v>434</v>
      </c>
      <c r="AH15" s="3" t="s">
        <v>203</v>
      </c>
      <c r="AI15" s="3" t="s">
        <v>204</v>
      </c>
      <c r="AJ15" s="3"/>
      <c r="AK15" s="3" t="s">
        <v>205</v>
      </c>
      <c r="AL15" s="3" t="s">
        <v>206</v>
      </c>
      <c r="AM15" s="3" t="s">
        <v>110</v>
      </c>
      <c r="AN15" s="3" t="s">
        <v>110</v>
      </c>
      <c r="AO15" s="3" t="s">
        <v>207</v>
      </c>
      <c r="AP15" s="3" t="s">
        <v>208</v>
      </c>
    </row>
    <row r="16" spans="1:42" s="2" customFormat="1" ht="22.5" customHeight="1">
      <c r="A16" s="3" t="s">
        <v>209</v>
      </c>
      <c r="B16" s="3">
        <v>2009</v>
      </c>
      <c r="C16" s="3" t="s">
        <v>43</v>
      </c>
      <c r="D16" s="3" t="s">
        <v>44</v>
      </c>
      <c r="E16" s="3" t="s">
        <v>45</v>
      </c>
      <c r="F16" s="3" t="s">
        <v>210</v>
      </c>
      <c r="G16" s="3" t="s">
        <v>116</v>
      </c>
      <c r="H16" s="3">
        <v>1</v>
      </c>
      <c r="I16" s="3" t="s">
        <v>211</v>
      </c>
      <c r="J16" s="3" t="s">
        <v>212</v>
      </c>
      <c r="K16" s="3"/>
      <c r="L16" s="3"/>
      <c r="M16" s="3"/>
      <c r="N16" s="3"/>
      <c r="O16" s="3"/>
      <c r="P16" s="3"/>
      <c r="Q16" s="3"/>
      <c r="R16" s="3"/>
      <c r="S16" s="3" t="s">
        <v>213</v>
      </c>
      <c r="T16" s="3"/>
      <c r="U16" s="3"/>
      <c r="V16" s="3"/>
      <c r="W16" s="3"/>
      <c r="X16" s="3"/>
      <c r="Y16" s="3"/>
      <c r="Z16" s="3"/>
      <c r="AA16" s="3"/>
      <c r="AB16" s="3" t="str">
        <f>"1-60566-426-X"</f>
        <v>1-60566-426-X</v>
      </c>
      <c r="AC16" s="3" t="str">
        <f>"978-1-60566-426-2"</f>
        <v>978-1-60566-426-2</v>
      </c>
      <c r="AD16" s="3" t="str">
        <f>"1-60566-427-8"</f>
        <v>1-60566-427-8</v>
      </c>
      <c r="AE16" s="3" t="str">
        <f>"978-1-60566-427-9"</f>
        <v>978-1-60566-427-9</v>
      </c>
      <c r="AF16" s="3" t="s">
        <v>110</v>
      </c>
      <c r="AG16" s="3">
        <v>402</v>
      </c>
      <c r="AH16" s="3" t="s">
        <v>214</v>
      </c>
      <c r="AI16" s="3" t="s">
        <v>215</v>
      </c>
      <c r="AJ16" s="3"/>
      <c r="AK16" s="3" t="s">
        <v>144</v>
      </c>
      <c r="AL16" s="3" t="s">
        <v>216</v>
      </c>
      <c r="AM16" s="3" t="s">
        <v>110</v>
      </c>
      <c r="AN16" s="3" t="s">
        <v>110</v>
      </c>
      <c r="AO16" s="3" t="s">
        <v>217</v>
      </c>
      <c r="AP16" s="3" t="s">
        <v>218</v>
      </c>
    </row>
    <row r="17" spans="1:42" s="2" customFormat="1" ht="22.5" customHeight="1">
      <c r="A17" s="3" t="s">
        <v>219</v>
      </c>
      <c r="B17" s="3">
        <v>2007</v>
      </c>
      <c r="C17" s="3" t="s">
        <v>220</v>
      </c>
      <c r="D17" s="3" t="s">
        <v>44</v>
      </c>
      <c r="E17" s="3" t="s">
        <v>45</v>
      </c>
      <c r="F17" s="3" t="s">
        <v>106</v>
      </c>
      <c r="G17" s="3" t="s">
        <v>47</v>
      </c>
      <c r="H17" s="3">
        <v>1</v>
      </c>
      <c r="I17" s="3" t="s">
        <v>221</v>
      </c>
      <c r="J17" s="3" t="s">
        <v>222</v>
      </c>
      <c r="K17" s="3" t="s">
        <v>223</v>
      </c>
      <c r="L17" s="3"/>
      <c r="M17" s="3"/>
      <c r="N17" s="3"/>
      <c r="O17" s="3"/>
      <c r="P17" s="3"/>
      <c r="Q17" s="3"/>
      <c r="R17" s="3"/>
      <c r="S17" s="3" t="s">
        <v>224</v>
      </c>
      <c r="T17" s="3" t="s">
        <v>224</v>
      </c>
      <c r="U17" s="3"/>
      <c r="V17" s="3"/>
      <c r="W17" s="3"/>
      <c r="X17" s="3"/>
      <c r="Y17" s="3"/>
      <c r="Z17" s="3"/>
      <c r="AA17" s="3"/>
      <c r="AB17" s="3" t="str">
        <f>"1-59904-340-8"</f>
        <v>1-59904-340-8</v>
      </c>
      <c r="AC17" s="3" t="str">
        <f>"978-1-59904-340-1"</f>
        <v>978-1-59904-340-1</v>
      </c>
      <c r="AD17" s="3" t="str">
        <f>"1-59904-342-4"</f>
        <v>1-59904-342-4</v>
      </c>
      <c r="AE17" s="3" t="str">
        <f>"978-1-59904-342-5"</f>
        <v>978-1-59904-342-5</v>
      </c>
      <c r="AF17" s="3" t="s">
        <v>110</v>
      </c>
      <c r="AG17" s="3">
        <v>372</v>
      </c>
      <c r="AH17" s="3" t="s">
        <v>225</v>
      </c>
      <c r="AI17" s="3"/>
      <c r="AJ17" s="3"/>
      <c r="AK17" s="3" t="s">
        <v>226</v>
      </c>
      <c r="AL17" s="3" t="s">
        <v>227</v>
      </c>
      <c r="AM17" s="3" t="s">
        <v>226</v>
      </c>
      <c r="AN17" s="3" t="s">
        <v>110</v>
      </c>
      <c r="AO17" s="3" t="s">
        <v>228</v>
      </c>
      <c r="AP17" s="3" t="s">
        <v>229</v>
      </c>
    </row>
    <row r="18" spans="1:42" s="2" customFormat="1" ht="22.5" customHeight="1">
      <c r="A18" s="3" t="s">
        <v>230</v>
      </c>
      <c r="B18" s="3">
        <v>2007</v>
      </c>
      <c r="C18" s="3" t="s">
        <v>220</v>
      </c>
      <c r="D18" s="3" t="s">
        <v>44</v>
      </c>
      <c r="E18" s="3" t="s">
        <v>45</v>
      </c>
      <c r="F18" s="3" t="s">
        <v>106</v>
      </c>
      <c r="G18" s="3" t="s">
        <v>47</v>
      </c>
      <c r="H18" s="3">
        <v>1</v>
      </c>
      <c r="I18" s="3" t="s">
        <v>231</v>
      </c>
      <c r="J18" s="3" t="s">
        <v>108</v>
      </c>
      <c r="K18" s="3"/>
      <c r="L18" s="3"/>
      <c r="M18" s="3"/>
      <c r="N18" s="3"/>
      <c r="O18" s="3"/>
      <c r="P18" s="3"/>
      <c r="Q18" s="3"/>
      <c r="R18" s="3"/>
      <c r="S18" s="3"/>
      <c r="T18" s="3"/>
      <c r="U18" s="3"/>
      <c r="V18" s="3"/>
      <c r="W18" s="3"/>
      <c r="X18" s="3"/>
      <c r="Y18" s="3"/>
      <c r="Z18" s="3"/>
      <c r="AA18" s="3"/>
      <c r="AB18" s="3" t="str">
        <f>"1-59904-301-7"</f>
        <v>1-59904-301-7</v>
      </c>
      <c r="AC18" s="3" t="str">
        <f>"978-1-59904-301-2"</f>
        <v>978-1-59904-301-2</v>
      </c>
      <c r="AD18" s="3" t="str">
        <f>"1-59904-303-3"</f>
        <v>1-59904-303-3</v>
      </c>
      <c r="AE18" s="3" t="str">
        <f>"978-1-59904-303-6"</f>
        <v>978-1-59904-303-6</v>
      </c>
      <c r="AF18" s="3" t="s">
        <v>110</v>
      </c>
      <c r="AG18" s="3">
        <v>374</v>
      </c>
      <c r="AH18" s="3" t="s">
        <v>232</v>
      </c>
      <c r="AI18" s="3"/>
      <c r="AJ18" s="3"/>
      <c r="AK18" s="3" t="s">
        <v>233</v>
      </c>
      <c r="AL18" s="3" t="s">
        <v>234</v>
      </c>
      <c r="AM18" s="3" t="s">
        <v>233</v>
      </c>
      <c r="AN18" s="3" t="s">
        <v>110</v>
      </c>
      <c r="AO18" s="3" t="s">
        <v>235</v>
      </c>
      <c r="AP18" s="3" t="s">
        <v>236</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Title-List-Culture-and-Diversit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2014-03-23T23:47:34Z</dcterms:created>
  <dcterms:modified xsi:type="dcterms:W3CDTF">2014-03-23T23:47:34Z</dcterms:modified>
</cp:coreProperties>
</file>