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00" windowWidth="28275" windowHeight="12270"/>
  </bookViews>
  <sheets>
    <sheet name="Title-List-Business-Intelligenc" sheetId="1" r:id="rId1"/>
  </sheets>
  <calcPr calcId="125725"/>
</workbook>
</file>

<file path=xl/calcChain.xml><?xml version="1.0" encoding="utf-8"?>
<calcChain xmlns="http://schemas.openxmlformats.org/spreadsheetml/2006/main">
  <c r="AE18" i="1"/>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<sst xmlns="http://schemas.openxmlformats.org/spreadsheetml/2006/main" count="348" uniqueCount="221">
  <si>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</si>
  <si>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</si>
  <si>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</si>
  <si>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</si>
  <si>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</si>
  <si>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</si>
  <si>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</si>
  <si>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</si>
  <si>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</si>
  <si>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</si>
  <si>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</si>
  <si>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</si>
  <si>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</si>
  <si>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</si>
  <si>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</si>
  <si>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</si>
  <si>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</si>
  <si>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</si>
  <si>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</si>
  <si>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</si>
  <si>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</si>
  <si>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</si>
  <si>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</si>
  <si>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</si>
  <si>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</si>
  <si>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</si>
  <si>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</si>
  <si>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</si>
  <si>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</si>
  <si>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</si>
  <si>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</si>
  <si>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</si>
  <si>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</si>
  <si>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</si>
  <si>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</si>
  <si>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</si>
  <si>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</si>
  <si>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</si>
  <si>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</si>
  <si>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</si>
  <si>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</si>
  <si>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</si>
  <si>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10/31/2010</t>
  </si>
  <si>
    <t>Business Science Reference</t>
  </si>
  <si>
    <t>Business and Management</t>
  </si>
  <si>
    <t>Business Information Systems</t>
  </si>
  <si>
    <t>Business Intelligence</t>
  </si>
  <si>
    <t>Edited</t>
  </si>
  <si>
    <t>Electronic Supply Network Coordination in Intelligent and Dynamic Environments: Modeling and Implementation</t>
  </si>
  <si>
    <t>Iraj Mahdavi</t>
  </si>
  <si>
    <t>Shima Mohebbi</t>
  </si>
  <si>
    <t>Namjae Cho</t>
  </si>
  <si>
    <t>Mazandaran University of Science and Technology, Iran</t>
  </si>
  <si>
    <t>University of Tehran, Iran</t>
  </si>
  <si>
    <t>Hanyang University, Korea</t>
  </si>
  <si>
    <t>N/A</t>
  </si>
  <si>
    <t>The widespread diffusion of digital infrastructure, applications, products, and services has created new challenges and opportunities for managers and corporations exposed to a dense and highly complex supply network. This complexity often requires innovative models, techniques, tools, processes, and structures.Electronic Supply Network Coordination in Intelligent and Dynamic Environments: Modeling and Implementation presents cutting-edge knowledge on scientific approaches to the management of supply networks in a highly informed global environment with abundant dynamic and uncertain challenges. This work examines how new mathematical and conceptual approaches are integrated with information technology and intelligent systems and how these models can help to improve the coordination of supply networks.</t>
  </si>
  <si>
    <t>Coordination design in an uncertain environment; Distributed supply network; Dynamic coordination mechanisms in a supply network; E-business in an e-supply network; E-Supply network coordination; Forecasting methods in a supply network; Meta-Heuristic approaches in coordination mechanisms; Modeling dynamic supply networks; Simulation tools in supply network; System dynamics in a supply network;</t>
  </si>
  <si>
    <t>BUS032000</t>
  </si>
  <si>
    <t>BUS035000</t>
  </si>
  <si>
    <t>BUS083000</t>
  </si>
  <si>
    <t>UT</t>
  </si>
  <si>
    <t>http://services.igi-global.com/resolvedoi/resolve.aspx?doi=10.4018/978-1-60566-808-6</t>
  </si>
  <si>
    <t>http://www.igi-global.com/book/electronic-supply-network-coordination-intelligent/41760</t>
  </si>
  <si>
    <t>06/30/2010</t>
  </si>
  <si>
    <t>Business and Organizational Research</t>
  </si>
  <si>
    <t>Business Intelligence in Economic Forecasting: Technologies and Techniques</t>
  </si>
  <si>
    <t>Jue Wang</t>
  </si>
  <si>
    <t>Shouyang Wang</t>
  </si>
  <si>
    <t>Chinese Academy of Science, China</t>
  </si>
  <si>
    <t>With the rapid development of economic globalization and information technology, the field of economic forecasting continues its expeditious advancement, providing business and government with applicable technologies.Business Intelligence in Economic Forecasting: Technologies and Techniques discusses various Business Intelligence techniques including neural networks, support vector machine, genetic programming, clustering analysis, TEI@I, fuzzy systems, text mining, and many more. This publication serves as a valuable reference for professionals and researchers interested in BI technologies and their practical applications in economic forecasting, as well as policy makers in business organizations and governments.</t>
  </si>
  <si>
    <t>COM015000</t>
  </si>
  <si>
    <t>COM051390</t>
  </si>
  <si>
    <t>COM053000</t>
  </si>
  <si>
    <t>KCJ</t>
  </si>
  <si>
    <t>http://services.igi-global.com/resolvedoi/resolve.aspx?doi=10.4018/978-1-61520-629-2</t>
  </si>
  <si>
    <t>http://www.igi-global.com/book/business-intelligence-economic-forecasting/37325</t>
  </si>
  <si>
    <t>02/28/2010</t>
  </si>
  <si>
    <t>Information Science Reference</t>
  </si>
  <si>
    <t>Pervasive Computing for Business: Trends and Applications</t>
  </si>
  <si>
    <t>Varuna Godara</t>
  </si>
  <si>
    <t>CEO of Sydney College of Management, Australia</t>
  </si>
  <si>
    <t>Although e-businesses are adopting pervasive computing with passion, they must remain aware of the operational, ethical, legal, and financial risks involved in it.Pervasive Computing for Business: Trends and Applications examines implications of pervasive computing in order for current and future e-business managers to make responsible decisions regarding where, when, and how to use this technology. With expert international contributions, this collection benefits researchers, academicians, and practitioners interested in this growing field.</t>
  </si>
  <si>
    <t>Business Intelligence; Computer-Mediated Communication; Flexible systems; Human Resource Management; Lean manufacturing in SMEs; Pervasive computing; Pervasive manufacturing; Pervasive marketing; Sensor enabled robots; Text to speech synthesis;</t>
  </si>
  <si>
    <t>COM079000</t>
  </si>
  <si>
    <t>COM060140</t>
  </si>
  <si>
    <t>http://services.igi-global.com/resolvedoi/resolve.aspx?doi=10.4018/978-1-60566-996-0</t>
  </si>
  <si>
    <t>http://www.igi-global.com/book/pervasive-computing-business/37276</t>
  </si>
  <si>
    <t>11/30/2009</t>
  </si>
  <si>
    <t>Library and Information Science</t>
  </si>
  <si>
    <t>Information Resources Management</t>
  </si>
  <si>
    <t>Authored</t>
  </si>
  <si>
    <t>Net Centricity and Technological Interoperability in Organizations: Perspectives and Strategies</t>
  </si>
  <si>
    <t>Supriya Ghosh</t>
  </si>
  <si>
    <t>Arcadia Concepts, USA</t>
  </si>
  <si>
    <t>As a fundamental change that is very large in scope, net centricity remains a main topic of debate among defense enterprises, industries, and contracting organizations.Net Centricity and Technological Interoperability in Organizations: Perspectives and Strategies provides understanding on the achievement of interoperability among organizations, focusing on new structural design concepts. A leading reference source for practitioners, academicians, and researchers involved in related fields of net centricity, this innovative publication is exceptional in its integration and explanation of complex topics.</t>
  </si>
  <si>
    <t>Business reference model; Communications security; Electronic health record; Electronic warfare; Information systems interoperability; Integrated device electronics; Joint operating concept; Key performance parameter; Network centric warfare; Technological interoperability in organizations;</t>
  </si>
  <si>
    <t>EDU039000</t>
  </si>
  <si>
    <t>EDU041000</t>
  </si>
  <si>
    <t>http://services.igi-global.com/resolvedoi/resolve.aspx?doi=10.4018/978-1-60566-854-3</t>
  </si>
  <si>
    <t>http://www.igi-global.com/book/net-centricity-technological-interoperability-organizations/795</t>
  </si>
  <si>
    <t>07/31/2009</t>
  </si>
  <si>
    <t>E-Business</t>
  </si>
  <si>
    <t>Strategic Intellectual Capital Management in Multinational Organizations: Sustainability and Successful Implications</t>
  </si>
  <si>
    <t>Kevin O'Sullivan</t>
  </si>
  <si>
    <t>New York Institute of Technology, USA</t>
  </si>
  <si>
    <t>Research indicates that active management of intellectual capital can lead to significant payoffs for organizations. However, when considered within a multinational context, there are specific issues that may cause concern.Strategic Intellectual Capital Management in Multinational Organizations: Sustainability and Successful Implications highlights areas of concern in developing strategies for international management of intellectual capital and demonstrates opportunities for the successful use of these tactics. A defining collection of field advancements, this innovative publication provides a valuable resource to academicians, researchers, and practitioners interested in this area of study.</t>
  </si>
  <si>
    <t>Corporate Responsibility; Corporate sustainability; Cross-cultural knowledge networks; Human Capital Management; Intellectual capital management; Intellectual capital measurement; Intellectual capital reporting; Knowledge management framework; Learning management systems; Multinational intellect; National intellectual capital stocks; Organizational cultures;</t>
  </si>
  <si>
    <t>COM039000</t>
  </si>
  <si>
    <t>COM017000</t>
  </si>
  <si>
    <t>http://services.igi-global.com/resolvedoi/resolve.aspx?doi=10.4018/978-1-60566-679-2</t>
  </si>
  <si>
    <t>http://www.igi-global.com/book/strategic-intellectual-capital-management-multinational/942</t>
  </si>
  <si>
    <t>03/31/2009</t>
  </si>
  <si>
    <t>Co-Engineering Applications and Adaptive Business Technologies in Practice: Enterprise Service Ontologies, Models, and Frameworks</t>
  </si>
  <si>
    <t>Jay Ramanathan</t>
  </si>
  <si>
    <t>Rajiv Ramnath</t>
  </si>
  <si>
    <t>Ohio State University, USA</t>
  </si>
  <si>
    <t>Service organizations and enterprises have the dual challenge of embracing externally-driven variation while simultaneously evolving the enabling of information technology operations and systems. The co-engineering method provides a powerful tool for interdisciplinary decision-making necessary for managing complex interactions between layers of external and enabling services.Co-Engineering Applications and Adaptive Business Technologies in Practice: Enterprise Service Ontologies, Models, and Frameworks provides knowledge that forms the basis for successful co-engineering of the adaptive complex enterprise for services delivery. Intended for practicing professionals, advanced students, and academicians, this book enables understanding of the deeper issues and challenges in applying IT to solve business problems.</t>
  </si>
  <si>
    <t>Adaptive business technologies in practice; Adaptive complex enterprise modeling; Adaptive complex enterprise ontology; Adaptive complex enterprise patterns; Adaptive complex enterprise principles; Applications of co-engineering; Business need and IT service alignment; Composition of architecture patterns; Enterprise architecture governance and work products; IT services for lean operations; Research topics in ACE co-engineering; Service knowledge management; Service orientation and challenges; Strategic networking of non-routine services;</t>
  </si>
  <si>
    <t>COM042000</t>
  </si>
  <si>
    <t>COM082000</t>
  </si>
  <si>
    <t>TEC009000</t>
  </si>
  <si>
    <t>http://services.igi-global.com/resolvedoi/resolve.aspx?doi=10.4018/978-1-60566-276-3</t>
  </si>
  <si>
    <t>http://www.igi-global.com/book/engineering-applications-adaptive-business-technologies/156</t>
  </si>
  <si>
    <t>12/31/2008</t>
  </si>
  <si>
    <t>Continuous Computing Technologies for Enhancing Business Continuity</t>
  </si>
  <si>
    <t>Nijaz Bajgoric</t>
  </si>
  <si>
    <t>University of Sarajevo, Bosnia and Herzegovina</t>
  </si>
  <si>
    <t>In today's e-business, system downtime is an unacceptable option since each hour, even minute, of downtime may generate negative financial effects. In many IT-dependent organizations, business must be continuous in order to remain competitive.Continuous Computing Technologies for Enhancing Business Continuity provides an in-depth and scientific-based explanation of business continuity (BC), business continuity management (BCM), and continuous computing technologies (CCT). Through state-of-the-art coverage in topics such as clustering technologies, fault tolerance, and technologies for reducing downtime, this authoritative reference source identifies a methodological framework, implementation strategies, and guideline for managers for integrating BCM into organizational management.</t>
  </si>
  <si>
    <t>Agile enterprise; Benchmarking; Business agility; Business continuity; Business continuity planning; Clustering technologies; Contemporary business; Continuous computing technologies; Data vaulting; Disaster tolerance technologies; Economics of downtime; Fault tolerance; Off-site data protection; Online backup storage system; Recovery technologies; Technologies for reducing downtime;</t>
  </si>
  <si>
    <t>COM034000</t>
  </si>
  <si>
    <t>COM067000</t>
  </si>
  <si>
    <t>http://services.igi-global.com/resolvedoi/resolve.aspx?doi=10.4018/978-1-60566-160-5</t>
  </si>
  <si>
    <t>http://www.igi-global.com/book/continuous-computing-technologies-enhancing-business/204</t>
  </si>
  <si>
    <t>10/31/2006</t>
  </si>
  <si>
    <t>Adaptive Technologies and Business Integration: Social, Managerial and Organizational Dimensions</t>
  </si>
  <si>
    <t>Maria Manuela Cruz-Cunha</t>
  </si>
  <si>
    <t>Bruno Conceicao Cortes</t>
  </si>
  <si>
    <t>Goran D. Putnik</t>
  </si>
  <si>
    <t>Polytechnic Institute of Cavado and Ave, Portugal</t>
  </si>
  <si>
    <t>Business Objects, Portugal</t>
  </si>
  <si>
    <t>University of Minho, Portugal</t>
  </si>
  <si>
    <t>Adaptive Technologies and Business Integration: Social, Managerial and Organizational Dimensions provides an authoritative review of both intra-organizational and inter-organizational aspects in business integration, including: managerial and organizational integration, social integration, and technology integration, along with the resources to accomplish this competitive advantage. This Premier Reference Source contains the most comprehensive knowledge on business integration. It provides an all-encompassing perspective on the importance of business integration in the emerging networked, extended, and collaborative organizational models. The innovative research contained in this reference work make it an essential addition to every library.</t>
  </si>
  <si>
    <t>Business alignment; Business integration; Corporate acquisition; Enterprise Modeling; Enterprise Systems; Information communication technology (ICT); Intelligent organizations; Ontology mapping techniques; Projects appraisal; Relational data sources; Supply Chain Management; XML;</t>
  </si>
  <si>
    <t>BUS041000</t>
  </si>
  <si>
    <t>BUS085000</t>
  </si>
  <si>
    <t>http://services.igi-global.com/resolvedoi/resolve.aspx?doi=10.4018/978-1-59904-048-6</t>
  </si>
  <si>
    <t>http://www.igi-global.com/book/adaptive-technologies-business-integration/6</t>
  </si>
  <si>
    <t>01/31/2006</t>
  </si>
  <si>
    <t>Idea Group Publishing</t>
  </si>
  <si>
    <t>Integration of ICT in Smart Organizations</t>
  </si>
  <si>
    <t>Istvan Mezgar</t>
  </si>
  <si>
    <t>Integration of ICT in Smart Organizations presents the applicable concepts and methodologies of information and communication technologies, such as agent-based technologies, HUB, knowledge management, GRID, and wireless communication.This book covers these concepts while taking into account the current results and outlining the trends in these fields, also introducing theories for the smooth operation and effective control of smart organizations in an integrated method. The authors of Integration of ICT in Smart Organizations are researchers and professors with countless years of industrial experience, who share their results in their various fields of research.</t>
  </si>
  <si>
    <t>TEC000000</t>
  </si>
  <si>
    <t>EDU000000</t>
  </si>
  <si>
    <t>http://services.igi-global.com/resolvedoi/resolve.aspx?doi=10.4018/978-1-59140-390-6</t>
  </si>
  <si>
    <t>http://www.igi-global.com/book/integration-ict-smart-organizations/616</t>
  </si>
  <si>
    <t>12/31/2005</t>
  </si>
  <si>
    <t>Business Applications and Computational Intelligence</t>
  </si>
  <si>
    <t>Kevin Voges</t>
  </si>
  <si>
    <t>Nigel Pope</t>
  </si>
  <si>
    <t>Griffith University, Australia</t>
  </si>
  <si>
    <t>Computational intelligence has a long history of applications to business - expert systems have been used for decision support in management, neural networks and fuzzy logic have been used in process control, a variety of techniques have been used in forecasting, and data mining has become a core component of customer relationship management in marketing. While there is literature on this field, it is spread over many disciplines and in many different publications, making it difficult to find the pertinent information in one source. Business Applications and Computational Intelligence addresses the need for a compact overview of the diversity of applications in a number of business disciplines, and consists of chapters written by leading international researchers. Chapters cover most fields of business, including: marketing, data mining, e-commerce, production and operations, finance, decision-making, and general management.Business Applications and Computational Intelligence provides a comprehensive review of research into computational intelligence applications in business, creating a powerful guide for both newcomers and experienced researchers.</t>
  </si>
  <si>
    <t>COM021030</t>
  </si>
  <si>
    <t>http://services.igi-global.com/resolvedoi/resolve.aspx?doi=10.4018/978-1-59140-702-7</t>
  </si>
  <si>
    <t>http://www.igi-global.com/book/business-applications-computational-intelligence/114</t>
  </si>
  <si>
    <t>11/30/2005</t>
  </si>
  <si>
    <t>Computational Economics: A Perspective from Computational Intelligence</t>
  </si>
  <si>
    <t>Shu-Heng Chen</t>
  </si>
  <si>
    <t>Lakhmi Jain</t>
  </si>
  <si>
    <t>Chung-Ching Tai</t>
  </si>
  <si>
    <t>National Chengchi University, Taiwan</t>
  </si>
  <si>
    <t>The Computational Intelligence and its Applications Series publishes academic work based either on one of the computational intelligence techniques or on applications of these techniques to a field of human endeavor. The books may be single author monographs, multiple author editions, conference proceedings, handbooks, or edited volumes by leading researchers with chapters contributed by researchers in the field. Computational Economics: A Perspective from Computational Intelligence is a part of this series. Computational Economics: A Perspective from Computational Intelligence provides models of various economic and financial issues while using computational intelligence as a foundation. The scope of this volume comprises finance, economics, management, organizational theory and public policies. It explains the ongoing and novel research in this field, and displays the power of these computational methods in coping with difficult problems with methods from traditional perspectives. By encouraging the discussion of different views, this book serves as an introductory and inspiring volume that helps to flourish studies in computational economics.</t>
  </si>
  <si>
    <t>BUS069000</t>
  </si>
  <si>
    <t>BUS027000</t>
  </si>
  <si>
    <t>http://services.igi-global.com/resolvedoi/resolve.aspx?doi=10.4018/978-1-59140-649-5</t>
  </si>
  <si>
    <t>http://www.igi-global.com/book/computational-economics-perspective-computational-intelligence/176</t>
  </si>
  <si>
    <t>07/31/2003</t>
  </si>
  <si>
    <t>Neural Networks in Business Forecasting</t>
  </si>
  <si>
    <t>G. Peter Zhang</t>
  </si>
  <si>
    <t>Forecasting is one of the most important activities that form the basis for strategic, tactical, and operational decisions in all business organizations. Recently, neural networks have emerged as an important tool for business forecasting. There are considerable interests and applications in forecasting using neural networks. Neural Networks in Business Forecasting provides for researchers and practitioners some recent advances in applying neural networks to business forecasting. A number of case studies demonstrating the innovative or successful applications of neural networks to many areas of business as well as methods to improve neural network forecasting performance are presented.</t>
  </si>
  <si>
    <t>TEC061000</t>
  </si>
  <si>
    <t>COM064000</t>
  </si>
  <si>
    <t>http://services.igi-global.com/resolvedoi/resolve.aspx?doi=10.4018/978-1-59140-176-6</t>
  </si>
  <si>
    <t>http://www.igi-global.com/book/neural-networks-business-forecasting/798</t>
  </si>
  <si>
    <t>Business Intelligence in the Digital Economy: Opportunities, Limitations and Risks</t>
  </si>
  <si>
    <t>Mahesh S. Raisinghani</t>
  </si>
  <si>
    <t>Texas Woman's University, USA</t>
  </si>
  <si>
    <t>Business Intelligence in the Digital Economy: Opportunities, Limitations and Risks describes what Business Intelligence (BI) is, how it is being conducted and managed and its major opportunities, limitations, issues and risks. This book takes an in-depth look at the scope of global technological change and BI. During this transition to BI, information does not merely add efficiency to the transaction; it adds value. Companies that are able to leverage the speed and ubiquity of digital communications are going to have the advantage over those who are late-adopters in the years to come. This book brings together high quality expository discussions from experts in this field to identify, define, and explore BI methodologies, systems, and approaches in order to understand the opportunities, limitations and risks.</t>
  </si>
  <si>
    <t>GAM013000</t>
  </si>
  <si>
    <t>COM087000</t>
  </si>
  <si>
    <t>http://services.igi-global.com/resolvedoi/resolve.aspx?doi=10.4018/978-1-59140-206-0</t>
  </si>
  <si>
    <t>http://www.igi-global.com/book/business-intelligence-digital-economy/117</t>
  </si>
  <si>
    <t>Information and Communications Technology for Competitive Intelligence</t>
  </si>
  <si>
    <t>Dirk Vriens</t>
  </si>
  <si>
    <t>In today's complex and dynamic world the need to be informed about what is going on in the environment of the organization is increasing rapidly. To this end, organizations implement a process called 'competitive intelligence'. Competitive intelligence (CI) is about gathering and analyzing environmental information for strategic purposes. To gather and analyze this information, information and communication technology (ICT) is an invaluable tool. Examples are: the Internet, data warehouses or specific applications for competitive intelligence. However, the uncritical implementation of these tools may lead to an 'information overload' or to 'environmental myopia'. To select the right ICT tools for CI, an organization needs to understand the role of ICT in the CI-process. Information and Communications Technology for Competitive Intelligence addresses this need. It sets out to assess the role and possibilities of ICT in the intelligence activities from different perspectives.</t>
  </si>
  <si>
    <t>http://services.igi-global.com/resolvedoi/resolve.aspx?doi=10.4018/978-1-59140-142-1</t>
  </si>
  <si>
    <t>http://www.igi-global.com/book/information-communications-technology-competitive-intelligence/548</t>
  </si>
  <si>
    <t>Intelligent Enterprises of the 21st Century</t>
  </si>
  <si>
    <t>Jatinder N. D. Gupta</t>
  </si>
  <si>
    <t>Sushil Sharma</t>
  </si>
  <si>
    <t>The University of Alabama in Huntsville, USA</t>
  </si>
  <si>
    <t>Ball State University, USA</t>
  </si>
  <si>
    <t>Business intelligence has always been considered an essential ingredient for success. However, it is not until recently that the technology has enabled organizations to generate and deploy intelligence for global competition. These technologies can be leveraged to create the intelligent enterprises of the 21st century that will not only provide excellent and customized services to their customers, but will also create business efficiency for building relationships with suppliers and other business partners on a long term basis. Creating such intelligent enterprises requires the understanding and integration of diverse enterprise components into cohesive intelligent systems. Anticipating that future enterprises need to become intelligent, Intelligent Enterprises of the 21st Century brings together the experiences and knowledge from many parts of the world to provide a compendium of high quality theoretical and applied concepts, methodologies, and techniques that help diffuse knowledge and skills required to create and manage intelligent enterprises of the 21st century for gaining sustainable competitive advantage in a global environment. This book is a comprehensive compilation of the state of the art vision and thought processes needed to design and manage globally competitive business organizations.</t>
  </si>
  <si>
    <t>MED000000</t>
  </si>
  <si>
    <t>MED007000</t>
  </si>
  <si>
    <t>http://services.igi-global.com/resolvedoi/resolve.aspx?doi=10.4018/978-1-59140-160-5</t>
  </si>
  <si>
    <t>http://www.igi-global.com/book/intelligent-enterprises-21st-century/628</t>
  </si>
  <si>
    <t>Neural Networks in Business: Techniques and Applications</t>
  </si>
  <si>
    <t>Kate A. Smith</t>
  </si>
  <si>
    <t>Neural Networks in Business: Techniques and Applications aims to be an introductory reference book for professionals, students and academics interested in applying neural networks to a variety of business applications. The book introduces the three most common neural network models and how they work, followed by a wide range of business applications and a series of case studies presented from contributing authors around the world. Each chapter serves as a tutorial describing how to use the previously described neural network models to solve a given business problem.</t>
  </si>
  <si>
    <t>http://services.igi-global.com/resolvedoi/resolve.aspx?doi=10.4018/978-1-93070-831-0</t>
  </si>
  <si>
    <t>http://www.igi-global.com/book/neural-networks-business/797</t>
  </si>
  <si>
    <t>IGI Publishing</t>
  </si>
  <si>
    <t>Data Mining and Business Intelligence: A Guide to Productivity</t>
  </si>
  <si>
    <t>Richard Hoptroff</t>
  </si>
  <si>
    <t>Stephan Kudyba</t>
  </si>
  <si>
    <t>Data Mining and Business Intelligence: A Guide to Productivity provides an overview of data mining technology and how it is applied in a business environment. It describes the corresponding data mining methodologies that are used to solve a variety of business problems which enhance firm-level efficiency in a less technical, more managerial style. The book incorporates the data mining process into the spectrum of complementary technologies that together comprise corporate information systems that promote business intelligence. Business intelligence involves the proliferation of value-added information throughout a given enterprise through the use of various applications that promotes efficiency for the firm.</t>
  </si>
  <si>
    <t>COM084010</t>
  </si>
  <si>
    <t>http://services.igi-global.com/resolvedoi/resolve.aspx?doi=10.4018/978-1-930708-03-7</t>
  </si>
  <si>
    <t>http://www.igi-global.com/book/data-mining-business-intelligence/229</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</si>
</sst>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8"/>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2011</v>
      </c>
      <c r="C2" s="3" t="s">
        <v>43</v>
      </c>
      <c r="D2" s="3" t="s">
        <v>44</v>
      </c>
      <c r="E2" s="3" t="s">
        <v>45</v>
      </c>
      <c r="F2" s="3" t="s">
        <v>46</v>
      </c>
      <c r="G2" s="3" t="s">
        <v>47</v>
      </c>
      <c r="H2" s="3">
        <v>1</v>
      </c>
      <c r="I2" s="3" t="s">
        <v>48</v>
      </c>
      <c r="J2" s="3" t="s">
        <v>49</v>
      </c>
      <c r="K2" s="3" t="s">
        <v>50</v>
      </c>
      <c r="L2" s="3" t="s">
        <v>51</v>
      </c>
      <c r="M2" s="3"/>
      <c r="N2" s="3"/>
      <c r="O2" s="3"/>
      <c r="P2" s="3"/>
      <c r="Q2" s="3"/>
      <c r="R2" s="3"/>
      <c r="S2" s="3" t="s">
        <v>52</v>
      </c>
      <c r="T2" s="3" t="s">
        <v>53</v>
      </c>
      <c r="U2" s="3" t="s">
        <v>54</v>
      </c>
      <c r="V2" s="3"/>
      <c r="W2" s="3"/>
      <c r="X2" s="3"/>
      <c r="Y2" s="3"/>
      <c r="Z2" s="3"/>
      <c r="AA2" s="3"/>
      <c r="AB2" s="3" t="str">
        <f>"1-60566-808-7"</f>
        <v>1-60566-808-7</v>
      </c>
      <c r="AC2" s="3" t="str">
        <f>"978-1-60566-808-6"</f>
        <v>978-1-60566-808-6</v>
      </c>
      <c r="AD2" s="3" t="str">
        <f>"1-60566-809-5"</f>
        <v>1-60566-809-5</v>
      </c>
      <c r="AE2" s="3" t="str">
        <f>"978-1-60566-809-3"</f>
        <v>978-1-60566-809-3</v>
      </c>
      <c r="AF2" s="3" t="s">
        <v>55</v>
      </c>
      <c r="AG2" s="3">
        <v>434</v>
      </c>
      <c r="AH2" s="3" t="s">
        <v>56</v>
      </c>
      <c r="AI2" s="3" t="s">
        <v>57</v>
      </c>
      <c r="AJ2" s="3"/>
      <c r="AK2" s="3" t="s">
        <v>58</v>
      </c>
      <c r="AL2" s="3" t="s">
        <v>59</v>
      </c>
      <c r="AM2" s="3" t="s">
        <v>60</v>
      </c>
      <c r="AN2" s="3" t="s">
        <v>61</v>
      </c>
      <c r="AO2" s="3" t="s">
        <v>62</v>
      </c>
      <c r="AP2" s="3" t="s">
        <v>63</v>
      </c>
    </row>
    <row r="3" spans="1:42" s="2" customFormat="1" ht="22.5" customHeight="1">
      <c r="A3" s="3" t="s">
        <v>64</v>
      </c>
      <c r="B3" s="3">
        <v>2010</v>
      </c>
      <c r="C3" s="3" t="s">
        <v>43</v>
      </c>
      <c r="D3" s="3" t="s">
        <v>44</v>
      </c>
      <c r="E3" s="3" t="s">
        <v>65</v>
      </c>
      <c r="F3" s="3" t="s">
        <v>46</v>
      </c>
      <c r="G3" s="3" t="s">
        <v>47</v>
      </c>
      <c r="H3" s="3">
        <v>1</v>
      </c>
      <c r="I3" s="3" t="s">
        <v>66</v>
      </c>
      <c r="J3" s="3" t="s">
        <v>67</v>
      </c>
      <c r="K3" s="3" t="s">
        <v>68</v>
      </c>
      <c r="L3" s="3"/>
      <c r="M3" s="3"/>
      <c r="N3" s="3"/>
      <c r="O3" s="3"/>
      <c r="P3" s="3"/>
      <c r="Q3" s="3"/>
      <c r="R3" s="3"/>
      <c r="S3" s="3" t="s">
        <v>69</v>
      </c>
      <c r="T3" s="3" t="s">
        <v>69</v>
      </c>
      <c r="U3" s="3"/>
      <c r="V3" s="3"/>
      <c r="W3" s="3"/>
      <c r="X3" s="3"/>
      <c r="Y3" s="3"/>
      <c r="Z3" s="3"/>
      <c r="AA3" s="3"/>
      <c r="AB3" s="3" t="str">
        <f>"1-61520-629-9"</f>
        <v>1-61520-629-9</v>
      </c>
      <c r="AC3" s="3" t="str">
        <f>"978-1-61520-629-2"</f>
        <v>978-1-61520-629-2</v>
      </c>
      <c r="AD3" s="3" t="str">
        <f>"1-61520-630-2"</f>
        <v>1-61520-630-2</v>
      </c>
      <c r="AE3" s="3" t="str">
        <f>"978-1-61520-630-8"</f>
        <v>978-1-61520-630-8</v>
      </c>
      <c r="AF3" s="3" t="s">
        <v>55</v>
      </c>
      <c r="AG3" s="3">
        <v>406</v>
      </c>
      <c r="AH3" s="3" t="s">
        <v>70</v>
      </c>
      <c r="AI3" s="3"/>
      <c r="AJ3" s="3"/>
      <c r="AK3" s="3" t="s">
        <v>71</v>
      </c>
      <c r="AL3" s="3" t="s">
        <v>72</v>
      </c>
      <c r="AM3" s="3" t="s">
        <v>73</v>
      </c>
      <c r="AN3" s="3" t="s">
        <v>74</v>
      </c>
      <c r="AO3" s="3" t="s">
        <v>75</v>
      </c>
      <c r="AP3" s="3" t="s">
        <v>76</v>
      </c>
    </row>
    <row r="4" spans="1:42" s="2" customFormat="1" ht="22.5" customHeight="1">
      <c r="A4" s="3" t="s">
        <v>77</v>
      </c>
      <c r="B4" s="3">
        <v>2010</v>
      </c>
      <c r="C4" s="3" t="s">
        <v>78</v>
      </c>
      <c r="D4" s="3" t="s">
        <v>44</v>
      </c>
      <c r="E4" s="3" t="s">
        <v>45</v>
      </c>
      <c r="F4" s="3" t="s">
        <v>46</v>
      </c>
      <c r="G4" s="3" t="s">
        <v>47</v>
      </c>
      <c r="H4" s="3">
        <v>1</v>
      </c>
      <c r="I4" s="3" t="s">
        <v>79</v>
      </c>
      <c r="J4" s="3" t="s">
        <v>80</v>
      </c>
      <c r="K4" s="3"/>
      <c r="L4" s="3"/>
      <c r="M4" s="3"/>
      <c r="N4" s="3"/>
      <c r="O4" s="3"/>
      <c r="P4" s="3"/>
      <c r="Q4" s="3"/>
      <c r="R4" s="3"/>
      <c r="S4" s="3" t="s">
        <v>81</v>
      </c>
      <c r="T4" s="3"/>
      <c r="U4" s="3"/>
      <c r="V4" s="3"/>
      <c r="W4" s="3"/>
      <c r="X4" s="3"/>
      <c r="Y4" s="3"/>
      <c r="Z4" s="3"/>
      <c r="AA4" s="3"/>
      <c r="AB4" s="3" t="str">
        <f>"1-60566-996-2"</f>
        <v>1-60566-996-2</v>
      </c>
      <c r="AC4" s="3" t="str">
        <f>"978-1-60566-996-0"</f>
        <v>978-1-60566-996-0</v>
      </c>
      <c r="AD4" s="3" t="str">
        <f>"1-60566-997-0"</f>
        <v>1-60566-997-0</v>
      </c>
      <c r="AE4" s="3" t="str">
        <f>"978-1-60566-997-7"</f>
        <v>978-1-60566-997-7</v>
      </c>
      <c r="AF4" s="3" t="s">
        <v>55</v>
      </c>
      <c r="AG4" s="3">
        <v>336</v>
      </c>
      <c r="AH4" s="3" t="s">
        <v>82</v>
      </c>
      <c r="AI4" s="3" t="s">
        <v>83</v>
      </c>
      <c r="AJ4" s="3"/>
      <c r="AK4" s="3" t="s">
        <v>84</v>
      </c>
      <c r="AL4" s="3" t="s">
        <v>85</v>
      </c>
      <c r="AM4" s="3" t="s">
        <v>84</v>
      </c>
      <c r="AN4" s="3" t="s">
        <v>55</v>
      </c>
      <c r="AO4" s="3" t="s">
        <v>86</v>
      </c>
      <c r="AP4" s="3" t="s">
        <v>87</v>
      </c>
    </row>
    <row r="5" spans="1:42" s="2" customFormat="1" ht="22.5" customHeight="1">
      <c r="A5" s="3" t="s">
        <v>88</v>
      </c>
      <c r="B5" s="3">
        <v>2010</v>
      </c>
      <c r="C5" s="3" t="s">
        <v>78</v>
      </c>
      <c r="D5" s="3" t="s">
        <v>89</v>
      </c>
      <c r="E5" s="3" t="s">
        <v>90</v>
      </c>
      <c r="F5" s="3" t="s">
        <v>46</v>
      </c>
      <c r="G5" s="3" t="s">
        <v>91</v>
      </c>
      <c r="H5" s="3">
        <v>1</v>
      </c>
      <c r="I5" s="3" t="s">
        <v>92</v>
      </c>
      <c r="J5" s="3" t="s">
        <v>93</v>
      </c>
      <c r="K5" s="3"/>
      <c r="L5" s="3"/>
      <c r="M5" s="3"/>
      <c r="N5" s="3"/>
      <c r="O5" s="3"/>
      <c r="P5" s="3"/>
      <c r="Q5" s="3"/>
      <c r="R5" s="3"/>
      <c r="S5" s="3" t="s">
        <v>94</v>
      </c>
      <c r="T5" s="3"/>
      <c r="U5" s="3"/>
      <c r="V5" s="3"/>
      <c r="W5" s="3"/>
      <c r="X5" s="3"/>
      <c r="Y5" s="3"/>
      <c r="Z5" s="3"/>
      <c r="AA5" s="3"/>
      <c r="AB5" s="3" t="str">
        <f>"1-60566-854-0"</f>
        <v>1-60566-854-0</v>
      </c>
      <c r="AC5" s="3" t="str">
        <f>"978-1-60566-854-3"</f>
        <v>978-1-60566-854-3</v>
      </c>
      <c r="AD5" s="3" t="str">
        <f>"1-60566-855-9"</f>
        <v>1-60566-855-9</v>
      </c>
      <c r="AE5" s="3" t="str">
        <f>"978-1-60566-855-0"</f>
        <v>978-1-60566-855-0</v>
      </c>
      <c r="AF5" s="3" t="s">
        <v>55</v>
      </c>
      <c r="AG5" s="3">
        <v>304</v>
      </c>
      <c r="AH5" s="3" t="s">
        <v>95</v>
      </c>
      <c r="AI5" s="3" t="s">
        <v>96</v>
      </c>
      <c r="AJ5" s="3"/>
      <c r="AK5" s="3" t="s">
        <v>97</v>
      </c>
      <c r="AL5" s="3" t="s">
        <v>97</v>
      </c>
      <c r="AM5" s="3" t="s">
        <v>98</v>
      </c>
      <c r="AN5" s="3" t="s">
        <v>55</v>
      </c>
      <c r="AO5" s="3" t="s">
        <v>99</v>
      </c>
      <c r="AP5" s="3" t="s">
        <v>100</v>
      </c>
    </row>
    <row r="6" spans="1:42" s="2" customFormat="1" ht="22.5" customHeight="1">
      <c r="A6" s="3" t="s">
        <v>101</v>
      </c>
      <c r="B6" s="3">
        <v>2010</v>
      </c>
      <c r="C6" s="3" t="s">
        <v>43</v>
      </c>
      <c r="D6" s="3" t="s">
        <v>44</v>
      </c>
      <c r="E6" s="3" t="s">
        <v>102</v>
      </c>
      <c r="F6" s="3" t="s">
        <v>46</v>
      </c>
      <c r="G6" s="3" t="s">
        <v>47</v>
      </c>
      <c r="H6" s="3">
        <v>1</v>
      </c>
      <c r="I6" s="3" t="s">
        <v>103</v>
      </c>
      <c r="J6" s="3" t="s">
        <v>104</v>
      </c>
      <c r="K6" s="3"/>
      <c r="L6" s="3"/>
      <c r="M6" s="3"/>
      <c r="N6" s="3"/>
      <c r="O6" s="3"/>
      <c r="P6" s="3"/>
      <c r="Q6" s="3"/>
      <c r="R6" s="3"/>
      <c r="S6" s="3" t="s">
        <v>105</v>
      </c>
      <c r="T6" s="3"/>
      <c r="U6" s="3"/>
      <c r="V6" s="3"/>
      <c r="W6" s="3"/>
      <c r="X6" s="3"/>
      <c r="Y6" s="3"/>
      <c r="Z6" s="3"/>
      <c r="AA6" s="3"/>
      <c r="AB6" s="3" t="str">
        <f>"1-60566-679-3"</f>
        <v>1-60566-679-3</v>
      </c>
      <c r="AC6" s="3" t="str">
        <f>"978-1-60566-679-2"</f>
        <v>978-1-60566-679-2</v>
      </c>
      <c r="AD6" s="3" t="str">
        <f>"1-60566-680-7"</f>
        <v>1-60566-680-7</v>
      </c>
      <c r="AE6" s="3" t="str">
        <f>"978-1-60566-680-8"</f>
        <v>978-1-60566-680-8</v>
      </c>
      <c r="AF6" s="3" t="s">
        <v>55</v>
      </c>
      <c r="AG6" s="3">
        <v>358</v>
      </c>
      <c r="AH6" s="3" t="s">
        <v>106</v>
      </c>
      <c r="AI6" s="3" t="s">
        <v>107</v>
      </c>
      <c r="AJ6" s="3"/>
      <c r="AK6" s="3" t="s">
        <v>108</v>
      </c>
      <c r="AL6" s="3" t="s">
        <v>109</v>
      </c>
      <c r="AM6" s="3" t="s">
        <v>108</v>
      </c>
      <c r="AN6" s="3" t="s">
        <v>55</v>
      </c>
      <c r="AO6" s="3" t="s">
        <v>110</v>
      </c>
      <c r="AP6" s="3" t="s">
        <v>111</v>
      </c>
    </row>
    <row r="7" spans="1:42" s="2" customFormat="1" ht="22.5" customHeight="1">
      <c r="A7" s="3" t="s">
        <v>112</v>
      </c>
      <c r="B7" s="3">
        <v>2009</v>
      </c>
      <c r="C7" s="3" t="s">
        <v>78</v>
      </c>
      <c r="D7" s="3" t="s">
        <v>44</v>
      </c>
      <c r="E7" s="3" t="s">
        <v>45</v>
      </c>
      <c r="F7" s="3" t="s">
        <v>46</v>
      </c>
      <c r="G7" s="3" t="s">
        <v>91</v>
      </c>
      <c r="H7" s="3">
        <v>1</v>
      </c>
      <c r="I7" s="3" t="s">
        <v>113</v>
      </c>
      <c r="J7" s="3" t="s">
        <v>114</v>
      </c>
      <c r="K7" s="3" t="s">
        <v>115</v>
      </c>
      <c r="L7" s="3"/>
      <c r="M7" s="3"/>
      <c r="N7" s="3"/>
      <c r="O7" s="3"/>
      <c r="P7" s="3"/>
      <c r="Q7" s="3"/>
      <c r="R7" s="3"/>
      <c r="S7" s="3" t="s">
        <v>116</v>
      </c>
      <c r="T7" s="3" t="s">
        <v>116</v>
      </c>
      <c r="U7" s="3"/>
      <c r="V7" s="3"/>
      <c r="W7" s="3"/>
      <c r="X7" s="3"/>
      <c r="Y7" s="3"/>
      <c r="Z7" s="3"/>
      <c r="AA7" s="3"/>
      <c r="AB7" s="3" t="str">
        <f>"1-60566-276-3"</f>
        <v>1-60566-276-3</v>
      </c>
      <c r="AC7" s="3" t="str">
        <f>"978-1-60566-276-3"</f>
        <v>978-1-60566-276-3</v>
      </c>
      <c r="AD7" s="3" t="str">
        <f>"1-60566-277-1"</f>
        <v>1-60566-277-1</v>
      </c>
      <c r="AE7" s="3" t="str">
        <f>"978-1-60566-277-0"</f>
        <v>978-1-60566-277-0</v>
      </c>
      <c r="AF7" s="3" t="s">
        <v>55</v>
      </c>
      <c r="AG7" s="3">
        <v>426</v>
      </c>
      <c r="AH7" s="3" t="s">
        <v>117</v>
      </c>
      <c r="AI7" s="3" t="s">
        <v>118</v>
      </c>
      <c r="AJ7" s="3"/>
      <c r="AK7" s="3" t="s">
        <v>119</v>
      </c>
      <c r="AL7" s="3" t="s">
        <v>120</v>
      </c>
      <c r="AM7" s="3" t="s">
        <v>121</v>
      </c>
      <c r="AN7" s="3" t="s">
        <v>55</v>
      </c>
      <c r="AO7" s="3" t="s">
        <v>122</v>
      </c>
      <c r="AP7" s="3" t="s">
        <v>123</v>
      </c>
    </row>
    <row r="8" spans="1:42" s="2" customFormat="1" ht="22.5" customHeight="1">
      <c r="A8" s="3" t="s">
        <v>124</v>
      </c>
      <c r="B8" s="3">
        <v>2009</v>
      </c>
      <c r="C8" s="3" t="s">
        <v>78</v>
      </c>
      <c r="D8" s="3" t="s">
        <v>44</v>
      </c>
      <c r="E8" s="3" t="s">
        <v>102</v>
      </c>
      <c r="F8" s="3" t="s">
        <v>46</v>
      </c>
      <c r="G8" s="3" t="s">
        <v>91</v>
      </c>
      <c r="H8" s="3">
        <v>1</v>
      </c>
      <c r="I8" s="3" t="s">
        <v>125</v>
      </c>
      <c r="J8" s="3" t="s">
        <v>126</v>
      </c>
      <c r="K8" s="3"/>
      <c r="L8" s="3"/>
      <c r="M8" s="3"/>
      <c r="N8" s="3"/>
      <c r="O8" s="3"/>
      <c r="P8" s="3"/>
      <c r="Q8" s="3"/>
      <c r="R8" s="3"/>
      <c r="S8" s="3" t="s">
        <v>127</v>
      </c>
      <c r="T8" s="3"/>
      <c r="U8" s="3"/>
      <c r="V8" s="3"/>
      <c r="W8" s="3"/>
      <c r="X8" s="3"/>
      <c r="Y8" s="3"/>
      <c r="Z8" s="3"/>
      <c r="AA8" s="3"/>
      <c r="AB8" s="3" t="str">
        <f>"1-60566-160-0"</f>
        <v>1-60566-160-0</v>
      </c>
      <c r="AC8" s="3" t="str">
        <f>"978-1-60566-160-5"</f>
        <v>978-1-60566-160-5</v>
      </c>
      <c r="AD8" s="3" t="str">
        <f>"1-60566-161-9"</f>
        <v>1-60566-161-9</v>
      </c>
      <c r="AE8" s="3" t="str">
        <f>"978-1-60566-161-2"</f>
        <v>978-1-60566-161-2</v>
      </c>
      <c r="AF8" s="3" t="s">
        <v>55</v>
      </c>
      <c r="AG8" s="3">
        <v>364</v>
      </c>
      <c r="AH8" s="3" t="s">
        <v>128</v>
      </c>
      <c r="AI8" s="3" t="s">
        <v>129</v>
      </c>
      <c r="AJ8" s="3"/>
      <c r="AK8" s="3" t="s">
        <v>130</v>
      </c>
      <c r="AL8" s="3" t="s">
        <v>131</v>
      </c>
      <c r="AM8" s="3" t="s">
        <v>98</v>
      </c>
      <c r="AN8" s="3" t="s">
        <v>55</v>
      </c>
      <c r="AO8" s="3" t="s">
        <v>132</v>
      </c>
      <c r="AP8" s="3" t="s">
        <v>133</v>
      </c>
    </row>
    <row r="9" spans="1:42" s="2" customFormat="1" ht="22.5" customHeight="1">
      <c r="A9" s="3" t="s">
        <v>134</v>
      </c>
      <c r="B9" s="3">
        <v>2007</v>
      </c>
      <c r="C9" s="3" t="s">
        <v>78</v>
      </c>
      <c r="D9" s="3" t="s">
        <v>44</v>
      </c>
      <c r="E9" s="3" t="s">
        <v>45</v>
      </c>
      <c r="F9" s="3" t="s">
        <v>46</v>
      </c>
      <c r="G9" s="3" t="s">
        <v>47</v>
      </c>
      <c r="H9" s="3">
        <v>1</v>
      </c>
      <c r="I9" s="3" t="s">
        <v>135</v>
      </c>
      <c r="J9" s="3" t="s">
        <v>136</v>
      </c>
      <c r="K9" s="3" t="s">
        <v>137</v>
      </c>
      <c r="L9" s="3" t="s">
        <v>138</v>
      </c>
      <c r="M9" s="3"/>
      <c r="N9" s="3"/>
      <c r="O9" s="3"/>
      <c r="P9" s="3"/>
      <c r="Q9" s="3"/>
      <c r="R9" s="3"/>
      <c r="S9" s="3" t="s">
        <v>139</v>
      </c>
      <c r="T9" s="3" t="s">
        <v>140</v>
      </c>
      <c r="U9" s="3" t="s">
        <v>141</v>
      </c>
      <c r="V9" s="3"/>
      <c r="W9" s="3"/>
      <c r="X9" s="3"/>
      <c r="Y9" s="3"/>
      <c r="Z9" s="3"/>
      <c r="AA9" s="3"/>
      <c r="AB9" s="3" t="str">
        <f>"1-59904-048-4"</f>
        <v>1-59904-048-4</v>
      </c>
      <c r="AC9" s="3" t="str">
        <f>"978-1-59904-048-6"</f>
        <v>978-1-59904-048-6</v>
      </c>
      <c r="AD9" s="3" t="str">
        <f>"1-59904-050-6"</f>
        <v>1-59904-050-6</v>
      </c>
      <c r="AE9" s="3" t="str">
        <f>"978-1-59904-050-9"</f>
        <v>978-1-59904-050-9</v>
      </c>
      <c r="AF9" s="3" t="s">
        <v>55</v>
      </c>
      <c r="AG9" s="3">
        <v>382</v>
      </c>
      <c r="AH9" s="3" t="s">
        <v>142</v>
      </c>
      <c r="AI9" s="3" t="s">
        <v>143</v>
      </c>
      <c r="AJ9" s="3"/>
      <c r="AK9" s="3" t="s">
        <v>144</v>
      </c>
      <c r="AL9" s="3" t="s">
        <v>144</v>
      </c>
      <c r="AM9" s="3" t="s">
        <v>145</v>
      </c>
      <c r="AN9" s="3" t="s">
        <v>55</v>
      </c>
      <c r="AO9" s="3" t="s">
        <v>146</v>
      </c>
      <c r="AP9" s="3" t="s">
        <v>147</v>
      </c>
    </row>
    <row r="10" spans="1:42" s="2" customFormat="1" ht="22.5" customHeight="1">
      <c r="A10" s="3" t="s">
        <v>148</v>
      </c>
      <c r="B10" s="3">
        <v>2006</v>
      </c>
      <c r="C10" s="3" t="s">
        <v>149</v>
      </c>
      <c r="D10" s="3" t="s">
        <v>89</v>
      </c>
      <c r="E10" s="3" t="s">
        <v>90</v>
      </c>
      <c r="F10" s="3" t="s">
        <v>46</v>
      </c>
      <c r="G10" s="3" t="s">
        <v>47</v>
      </c>
      <c r="H10" s="3">
        <v>1</v>
      </c>
      <c r="I10" s="3" t="s">
        <v>150</v>
      </c>
      <c r="J10" s="3" t="s">
        <v>151</v>
      </c>
      <c r="K10" s="3"/>
      <c r="L10" s="3"/>
      <c r="M10" s="3"/>
      <c r="N10" s="3"/>
      <c r="O10" s="3"/>
      <c r="P10" s="3"/>
      <c r="Q10" s="3"/>
      <c r="R10" s="3"/>
      <c r="S10" s="3"/>
      <c r="T10" s="3"/>
      <c r="U10" s="3"/>
      <c r="V10" s="3"/>
      <c r="W10" s="3"/>
      <c r="X10" s="3"/>
      <c r="Y10" s="3"/>
      <c r="Z10" s="3"/>
      <c r="AA10" s="3"/>
      <c r="AB10" s="3" t="str">
        <f>"1-59140-390-1"</f>
        <v>1-59140-390-1</v>
      </c>
      <c r="AC10" s="3" t="str">
        <f>"978-1-59140-390-6"</f>
        <v>978-1-59140-390-6</v>
      </c>
      <c r="AD10" s="3" t="str">
        <f>"1-59140-392-8"</f>
        <v>1-59140-392-8</v>
      </c>
      <c r="AE10" s="3" t="str">
        <f>"978-1-59140-392-0"</f>
        <v>978-1-59140-392-0</v>
      </c>
      <c r="AF10" s="3" t="s">
        <v>55</v>
      </c>
      <c r="AG10" s="3">
        <v>366</v>
      </c>
      <c r="AH10" s="3" t="s">
        <v>152</v>
      </c>
      <c r="AI10" s="3"/>
      <c r="AJ10" s="3"/>
      <c r="AK10" s="3" t="s">
        <v>153</v>
      </c>
      <c r="AL10" s="3" t="s">
        <v>154</v>
      </c>
      <c r="AM10" s="3" t="s">
        <v>153</v>
      </c>
      <c r="AN10" s="3" t="s">
        <v>55</v>
      </c>
      <c r="AO10" s="3" t="s">
        <v>155</v>
      </c>
      <c r="AP10" s="3" t="s">
        <v>156</v>
      </c>
    </row>
    <row r="11" spans="1:42" s="2" customFormat="1" ht="22.5" customHeight="1">
      <c r="A11" s="3" t="s">
        <v>157</v>
      </c>
      <c r="B11" s="3">
        <v>2006</v>
      </c>
      <c r="C11" s="3" t="s">
        <v>149</v>
      </c>
      <c r="D11" s="3" t="s">
        <v>44</v>
      </c>
      <c r="E11" s="3" t="s">
        <v>45</v>
      </c>
      <c r="F11" s="3" t="s">
        <v>46</v>
      </c>
      <c r="G11" s="3" t="s">
        <v>47</v>
      </c>
      <c r="H11" s="3">
        <v>1</v>
      </c>
      <c r="I11" s="3" t="s">
        <v>158</v>
      </c>
      <c r="J11" s="3" t="s">
        <v>159</v>
      </c>
      <c r="K11" s="3" t="s">
        <v>160</v>
      </c>
      <c r="L11" s="3"/>
      <c r="M11" s="3"/>
      <c r="N11" s="3"/>
      <c r="O11" s="3"/>
      <c r="P11" s="3"/>
      <c r="Q11" s="3"/>
      <c r="R11" s="3"/>
      <c r="S11" s="3"/>
      <c r="T11" s="3" t="s">
        <v>161</v>
      </c>
      <c r="U11" s="3"/>
      <c r="V11" s="3"/>
      <c r="W11" s="3"/>
      <c r="X11" s="3"/>
      <c r="Y11" s="3"/>
      <c r="Z11" s="3"/>
      <c r="AA11" s="3"/>
      <c r="AB11" s="3" t="str">
        <f>"1-59140-702-8"</f>
        <v>1-59140-702-8</v>
      </c>
      <c r="AC11" s="3" t="str">
        <f>"978-1-59140-702-7"</f>
        <v>978-1-59140-702-7</v>
      </c>
      <c r="AD11" s="3" t="str">
        <f>"1-59140-704-4"</f>
        <v>1-59140-704-4</v>
      </c>
      <c r="AE11" s="3" t="str">
        <f>"978-1-59140-704-1"</f>
        <v>978-1-59140-704-1</v>
      </c>
      <c r="AF11" s="3" t="s">
        <v>55</v>
      </c>
      <c r="AG11" s="3">
        <v>481</v>
      </c>
      <c r="AH11" s="3" t="s">
        <v>162</v>
      </c>
      <c r="AI11" s="3"/>
      <c r="AJ11" s="3"/>
      <c r="AK11" s="3" t="s">
        <v>108</v>
      </c>
      <c r="AL11" s="3" t="s">
        <v>163</v>
      </c>
      <c r="AM11" s="3" t="s">
        <v>108</v>
      </c>
      <c r="AN11" s="3" t="s">
        <v>55</v>
      </c>
      <c r="AO11" s="3" t="s">
        <v>164</v>
      </c>
      <c r="AP11" s="3" t="s">
        <v>165</v>
      </c>
    </row>
    <row r="12" spans="1:42" s="2" customFormat="1" ht="22.5" customHeight="1">
      <c r="A12" s="3" t="s">
        <v>166</v>
      </c>
      <c r="B12" s="3">
        <v>2006</v>
      </c>
      <c r="C12" s="3" t="s">
        <v>149</v>
      </c>
      <c r="D12" s="3" t="s">
        <v>44</v>
      </c>
      <c r="E12" s="3" t="s">
        <v>45</v>
      </c>
      <c r="F12" s="3" t="s">
        <v>46</v>
      </c>
      <c r="G12" s="3" t="s">
        <v>47</v>
      </c>
      <c r="H12" s="3">
        <v>1</v>
      </c>
      <c r="I12" s="3" t="s">
        <v>167</v>
      </c>
      <c r="J12" s="3" t="s">
        <v>168</v>
      </c>
      <c r="K12" s="3" t="s">
        <v>169</v>
      </c>
      <c r="L12" s="3" t="s">
        <v>170</v>
      </c>
      <c r="M12" s="3"/>
      <c r="N12" s="3"/>
      <c r="O12" s="3"/>
      <c r="P12" s="3"/>
      <c r="Q12" s="3"/>
      <c r="R12" s="3"/>
      <c r="S12" s="3" t="s">
        <v>171</v>
      </c>
      <c r="T12" s="3"/>
      <c r="U12" s="3"/>
      <c r="V12" s="3"/>
      <c r="W12" s="3"/>
      <c r="X12" s="3"/>
      <c r="Y12" s="3"/>
      <c r="Z12" s="3"/>
      <c r="AA12" s="3"/>
      <c r="AB12" s="3" t="str">
        <f>"1-59140-649-8"</f>
        <v>1-59140-649-8</v>
      </c>
      <c r="AC12" s="3" t="str">
        <f>"978-1-59140-649-5"</f>
        <v>978-1-59140-649-5</v>
      </c>
      <c r="AD12" s="3" t="str">
        <f>"1-59140-651-X"</f>
        <v>1-59140-651-X</v>
      </c>
      <c r="AE12" s="3" t="str">
        <f>"978-1-59140-651-8"</f>
        <v>978-1-59140-651-8</v>
      </c>
      <c r="AF12" s="3" t="s">
        <v>55</v>
      </c>
      <c r="AG12" s="3">
        <v>318</v>
      </c>
      <c r="AH12" s="3" t="s">
        <v>172</v>
      </c>
      <c r="AI12" s="3"/>
      <c r="AJ12" s="3"/>
      <c r="AK12" s="3" t="s">
        <v>173</v>
      </c>
      <c r="AL12" s="3" t="s">
        <v>174</v>
      </c>
      <c r="AM12" s="3" t="s">
        <v>173</v>
      </c>
      <c r="AN12" s="3" t="s">
        <v>55</v>
      </c>
      <c r="AO12" s="3" t="s">
        <v>175</v>
      </c>
      <c r="AP12" s="3" t="s">
        <v>176</v>
      </c>
    </row>
    <row r="13" spans="1:42" s="2" customFormat="1" ht="22.5" customHeight="1">
      <c r="A13" s="3" t="s">
        <v>177</v>
      </c>
      <c r="B13" s="3">
        <v>2004</v>
      </c>
      <c r="C13" s="3" t="s">
        <v>149</v>
      </c>
      <c r="D13" s="3" t="s">
        <v>44</v>
      </c>
      <c r="E13" s="3" t="s">
        <v>45</v>
      </c>
      <c r="F13" s="3" t="s">
        <v>46</v>
      </c>
      <c r="G13" s="3" t="s">
        <v>47</v>
      </c>
      <c r="H13" s="3">
        <v>1</v>
      </c>
      <c r="I13" s="3" t="s">
        <v>178</v>
      </c>
      <c r="J13" s="3" t="s">
        <v>179</v>
      </c>
      <c r="K13" s="3"/>
      <c r="L13" s="3"/>
      <c r="M13" s="3"/>
      <c r="N13" s="3"/>
      <c r="O13" s="3"/>
      <c r="P13" s="3"/>
      <c r="Q13" s="3"/>
      <c r="R13" s="3"/>
      <c r="S13" s="3"/>
      <c r="T13" s="3"/>
      <c r="U13" s="3"/>
      <c r="V13" s="3"/>
      <c r="W13" s="3"/>
      <c r="X13" s="3"/>
      <c r="Y13" s="3"/>
      <c r="Z13" s="3"/>
      <c r="AA13" s="3"/>
      <c r="AB13" s="3" t="str">
        <f>"1-59140-176-3"</f>
        <v>1-59140-176-3</v>
      </c>
      <c r="AC13" s="3" t="str">
        <f>"978-1-59140-176-6"</f>
        <v>978-1-59140-176-6</v>
      </c>
      <c r="AD13" s="3" t="str">
        <f>"1-59140-177-1"</f>
        <v>1-59140-177-1</v>
      </c>
      <c r="AE13" s="3" t="str">
        <f>"978-1-59140-177-3"</f>
        <v>978-1-59140-177-3</v>
      </c>
      <c r="AF13" s="3" t="s">
        <v>55</v>
      </c>
      <c r="AG13" s="3">
        <v>350</v>
      </c>
      <c r="AH13" s="3" t="s">
        <v>180</v>
      </c>
      <c r="AI13" s="3"/>
      <c r="AJ13" s="3"/>
      <c r="AK13" s="3" t="s">
        <v>181</v>
      </c>
      <c r="AL13" s="3" t="s">
        <v>182</v>
      </c>
      <c r="AM13" s="3" t="s">
        <v>181</v>
      </c>
      <c r="AN13" s="3" t="s">
        <v>55</v>
      </c>
      <c r="AO13" s="3" t="s">
        <v>183</v>
      </c>
      <c r="AP13" s="3" t="s">
        <v>184</v>
      </c>
    </row>
    <row r="14" spans="1:42" s="2" customFormat="1" ht="22.5" customHeight="1">
      <c r="A14" s="4">
        <v>37628</v>
      </c>
      <c r="B14" s="3">
        <v>2004</v>
      </c>
      <c r="C14" s="3" t="s">
        <v>149</v>
      </c>
      <c r="D14" s="3" t="s">
        <v>44</v>
      </c>
      <c r="E14" s="3" t="s">
        <v>45</v>
      </c>
      <c r="F14" s="3" t="s">
        <v>46</v>
      </c>
      <c r="G14" s="3" t="s">
        <v>47</v>
      </c>
      <c r="H14" s="3">
        <v>1</v>
      </c>
      <c r="I14" s="3" t="s">
        <v>185</v>
      </c>
      <c r="J14" s="3" t="s">
        <v>186</v>
      </c>
      <c r="K14" s="3"/>
      <c r="L14" s="3"/>
      <c r="M14" s="3"/>
      <c r="N14" s="3"/>
      <c r="O14" s="3"/>
      <c r="P14" s="3"/>
      <c r="Q14" s="3"/>
      <c r="R14" s="3"/>
      <c r="S14" s="3" t="s">
        <v>187</v>
      </c>
      <c r="T14" s="3"/>
      <c r="U14" s="3"/>
      <c r="V14" s="3"/>
      <c r="W14" s="3"/>
      <c r="X14" s="3"/>
      <c r="Y14" s="3"/>
      <c r="Z14" s="3"/>
      <c r="AA14" s="3"/>
      <c r="AB14" s="3" t="str">
        <f>"1-59140-206-9"</f>
        <v>1-59140-206-9</v>
      </c>
      <c r="AC14" s="3" t="str">
        <f>"978-1-59140-206-0"</f>
        <v>978-1-59140-206-0</v>
      </c>
      <c r="AD14" s="3" t="str">
        <f>"1-59140-207-7"</f>
        <v>1-59140-207-7</v>
      </c>
      <c r="AE14" s="3" t="str">
        <f>"978-1-59140-207-7"</f>
        <v>978-1-59140-207-7</v>
      </c>
      <c r="AF14" s="3" t="s">
        <v>55</v>
      </c>
      <c r="AG14" s="3">
        <v>304</v>
      </c>
      <c r="AH14" s="3" t="s">
        <v>188</v>
      </c>
      <c r="AI14" s="3"/>
      <c r="AJ14" s="3"/>
      <c r="AK14" s="3" t="s">
        <v>189</v>
      </c>
      <c r="AL14" s="3" t="s">
        <v>190</v>
      </c>
      <c r="AM14" s="3" t="s">
        <v>189</v>
      </c>
      <c r="AN14" s="3" t="s">
        <v>55</v>
      </c>
      <c r="AO14" s="3" t="s">
        <v>191</v>
      </c>
      <c r="AP14" s="3" t="s">
        <v>192</v>
      </c>
    </row>
    <row r="15" spans="1:42" s="2" customFormat="1" ht="22.5" customHeight="1">
      <c r="A15" s="4">
        <v>37628</v>
      </c>
      <c r="B15" s="3">
        <v>2004</v>
      </c>
      <c r="C15" s="3" t="s">
        <v>149</v>
      </c>
      <c r="D15" s="3" t="s">
        <v>89</v>
      </c>
      <c r="E15" s="3" t="s">
        <v>90</v>
      </c>
      <c r="F15" s="3" t="s">
        <v>46</v>
      </c>
      <c r="G15" s="3" t="s">
        <v>47</v>
      </c>
      <c r="H15" s="3">
        <v>1</v>
      </c>
      <c r="I15" s="3" t="s">
        <v>193</v>
      </c>
      <c r="J15" s="3" t="s">
        <v>194</v>
      </c>
      <c r="K15" s="3"/>
      <c r="L15" s="3"/>
      <c r="M15" s="3"/>
      <c r="N15" s="3"/>
      <c r="O15" s="3"/>
      <c r="P15" s="3"/>
      <c r="Q15" s="3"/>
      <c r="R15" s="3"/>
      <c r="S15" s="3"/>
      <c r="T15" s="3"/>
      <c r="U15" s="3"/>
      <c r="V15" s="3"/>
      <c r="W15" s="3"/>
      <c r="X15" s="3"/>
      <c r="Y15" s="3"/>
      <c r="Z15" s="3"/>
      <c r="AA15" s="3"/>
      <c r="AB15" s="3" t="str">
        <f>"1-59140-142-9"</f>
        <v>1-59140-142-9</v>
      </c>
      <c r="AC15" s="3" t="str">
        <f>"978-1-59140-142-1"</f>
        <v>978-1-59140-142-1</v>
      </c>
      <c r="AD15" s="3" t="str">
        <f>"1-59140-143-7"</f>
        <v>1-59140-143-7</v>
      </c>
      <c r="AE15" s="3" t="str">
        <f>"978-1-59140-143-8"</f>
        <v>978-1-59140-143-8</v>
      </c>
      <c r="AF15" s="3" t="s">
        <v>55</v>
      </c>
      <c r="AG15" s="3">
        <v>318</v>
      </c>
      <c r="AH15" s="3" t="s">
        <v>195</v>
      </c>
      <c r="AI15" s="3"/>
      <c r="AJ15" s="3"/>
      <c r="AK15" s="3" t="s">
        <v>98</v>
      </c>
      <c r="AL15" s="3" t="s">
        <v>154</v>
      </c>
      <c r="AM15" s="3" t="s">
        <v>98</v>
      </c>
      <c r="AN15" s="3" t="s">
        <v>55</v>
      </c>
      <c r="AO15" s="3" t="s">
        <v>196</v>
      </c>
      <c r="AP15" s="3" t="s">
        <v>197</v>
      </c>
    </row>
    <row r="16" spans="1:42" s="2" customFormat="1" ht="22.5" customHeight="1">
      <c r="A16" s="4">
        <v>37628</v>
      </c>
      <c r="B16" s="3">
        <v>2004</v>
      </c>
      <c r="C16" s="3" t="s">
        <v>149</v>
      </c>
      <c r="D16" s="3" t="s">
        <v>44</v>
      </c>
      <c r="E16" s="3" t="s">
        <v>45</v>
      </c>
      <c r="F16" s="3" t="s">
        <v>46</v>
      </c>
      <c r="G16" s="3" t="s">
        <v>47</v>
      </c>
      <c r="H16" s="3">
        <v>1</v>
      </c>
      <c r="I16" s="3" t="s">
        <v>198</v>
      </c>
      <c r="J16" s="3" t="s">
        <v>199</v>
      </c>
      <c r="K16" s="3" t="s">
        <v>200</v>
      </c>
      <c r="L16" s="3"/>
      <c r="M16" s="3"/>
      <c r="N16" s="3"/>
      <c r="O16" s="3"/>
      <c r="P16" s="3"/>
      <c r="Q16" s="3"/>
      <c r="R16" s="3"/>
      <c r="S16" s="3" t="s">
        <v>201</v>
      </c>
      <c r="T16" s="3" t="s">
        <v>202</v>
      </c>
      <c r="U16" s="3"/>
      <c r="V16" s="3"/>
      <c r="W16" s="3"/>
      <c r="X16" s="3"/>
      <c r="Y16" s="3"/>
      <c r="Z16" s="3"/>
      <c r="AA16" s="3"/>
      <c r="AB16" s="3" t="str">
        <f>"1-59140-160-7"</f>
        <v>1-59140-160-7</v>
      </c>
      <c r="AC16" s="3" t="str">
        <f>"978-1-59140-160-5"</f>
        <v>978-1-59140-160-5</v>
      </c>
      <c r="AD16" s="3" t="str">
        <f>"1-59140-161-5"</f>
        <v>1-59140-161-5</v>
      </c>
      <c r="AE16" s="3" t="str">
        <f>"978-1-59140-161-2"</f>
        <v>978-1-59140-161-2</v>
      </c>
      <c r="AF16" s="3" t="s">
        <v>55</v>
      </c>
      <c r="AG16" s="3">
        <v>350</v>
      </c>
      <c r="AH16" s="3" t="s">
        <v>203</v>
      </c>
      <c r="AI16" s="3"/>
      <c r="AJ16" s="3"/>
      <c r="AK16" s="3" t="s">
        <v>204</v>
      </c>
      <c r="AL16" s="3" t="s">
        <v>204</v>
      </c>
      <c r="AM16" s="3" t="s">
        <v>205</v>
      </c>
      <c r="AN16" s="3" t="s">
        <v>55</v>
      </c>
      <c r="AO16" s="3" t="s">
        <v>206</v>
      </c>
      <c r="AP16" s="3" t="s">
        <v>207</v>
      </c>
    </row>
    <row r="17" spans="1:42" s="2" customFormat="1" ht="22.5" customHeight="1">
      <c r="A17" s="4">
        <v>36898</v>
      </c>
      <c r="B17" s="3">
        <v>2002</v>
      </c>
      <c r="C17" s="3" t="s">
        <v>149</v>
      </c>
      <c r="D17" s="3" t="s">
        <v>44</v>
      </c>
      <c r="E17" s="3" t="s">
        <v>102</v>
      </c>
      <c r="F17" s="3" t="s">
        <v>46</v>
      </c>
      <c r="G17" s="3" t="s">
        <v>47</v>
      </c>
      <c r="H17" s="3">
        <v>1</v>
      </c>
      <c r="I17" s="3" t="s">
        <v>208</v>
      </c>
      <c r="J17" s="3" t="s">
        <v>199</v>
      </c>
      <c r="K17" s="3" t="s">
        <v>209</v>
      </c>
      <c r="L17" s="3"/>
      <c r="M17" s="3"/>
      <c r="N17" s="3"/>
      <c r="O17" s="3"/>
      <c r="P17" s="3"/>
      <c r="Q17" s="3"/>
      <c r="R17" s="3"/>
      <c r="S17" s="3" t="s">
        <v>201</v>
      </c>
      <c r="T17" s="3"/>
      <c r="U17" s="3"/>
      <c r="V17" s="3"/>
      <c r="W17" s="3"/>
      <c r="X17" s="3"/>
      <c r="Y17" s="3"/>
      <c r="Z17" s="3"/>
      <c r="AA17" s="3"/>
      <c r="AB17" s="3" t="str">
        <f>"1-930708-31-9"</f>
        <v>1-930708-31-9</v>
      </c>
      <c r="AC17" s="3" t="str">
        <f>"978-1-930708-31-0"</f>
        <v>978-1-930708-31-0</v>
      </c>
      <c r="AD17" s="3" t="str">
        <f>"1-59140-020-1"</f>
        <v>1-59140-020-1</v>
      </c>
      <c r="AE17" s="3" t="str">
        <f>"978-1-59140-020-2"</f>
        <v>978-1-59140-020-2</v>
      </c>
      <c r="AF17" s="3" t="s">
        <v>55</v>
      </c>
      <c r="AG17" s="3">
        <v>272</v>
      </c>
      <c r="AH17" s="3" t="s">
        <v>210</v>
      </c>
      <c r="AI17" s="3"/>
      <c r="AJ17" s="3"/>
      <c r="AK17" s="3" t="s">
        <v>55</v>
      </c>
      <c r="AL17" s="3" t="s">
        <v>55</v>
      </c>
      <c r="AM17" s="3" t="s">
        <v>55</v>
      </c>
      <c r="AN17" s="3" t="s">
        <v>55</v>
      </c>
      <c r="AO17" s="3" t="s">
        <v>211</v>
      </c>
      <c r="AP17" s="3" t="s">
        <v>212</v>
      </c>
    </row>
    <row r="18" spans="1:42" s="2" customFormat="1" ht="22.5" customHeight="1">
      <c r="A18" s="4">
        <v>36532</v>
      </c>
      <c r="B18" s="3">
        <v>2001</v>
      </c>
      <c r="C18" s="3" t="s">
        <v>213</v>
      </c>
      <c r="D18" s="3" t="s">
        <v>44</v>
      </c>
      <c r="E18" s="3" t="s">
        <v>45</v>
      </c>
      <c r="F18" s="3" t="s">
        <v>46</v>
      </c>
      <c r="G18" s="3" t="s">
        <v>91</v>
      </c>
      <c r="H18" s="3">
        <v>1</v>
      </c>
      <c r="I18" s="3" t="s">
        <v>214</v>
      </c>
      <c r="J18" s="3" t="s">
        <v>215</v>
      </c>
      <c r="K18" s="3" t="s">
        <v>216</v>
      </c>
      <c r="L18" s="3"/>
      <c r="M18" s="3"/>
      <c r="N18" s="3"/>
      <c r="O18" s="3"/>
      <c r="P18" s="3"/>
      <c r="Q18" s="3"/>
      <c r="R18" s="3"/>
      <c r="S18" s="3"/>
      <c r="T18" s="3"/>
      <c r="U18" s="3"/>
      <c r="V18" s="3"/>
      <c r="W18" s="3"/>
      <c r="X18" s="3"/>
      <c r="Y18" s="3"/>
      <c r="Z18" s="3"/>
      <c r="AA18" s="3"/>
      <c r="AB18" s="3" t="str">
        <f>"1-930708-03-3"</f>
        <v>1-930708-03-3</v>
      </c>
      <c r="AC18" s="3" t="str">
        <f>"978-1-930708-03-7"</f>
        <v>978-1-930708-03-7</v>
      </c>
      <c r="AD18" s="3" t="str">
        <f>"1-930708-80-7"</f>
        <v>1-930708-80-7</v>
      </c>
      <c r="AE18" s="3" t="str">
        <f>"978-1-930708-80-8"</f>
        <v>978-1-930708-80-8</v>
      </c>
      <c r="AF18" s="3" t="s">
        <v>55</v>
      </c>
      <c r="AG18" s="3">
        <v>180</v>
      </c>
      <c r="AH18" s="3" t="s">
        <v>217</v>
      </c>
      <c r="AI18" s="3"/>
      <c r="AJ18" s="3"/>
      <c r="AK18" s="3" t="s">
        <v>163</v>
      </c>
      <c r="AL18" s="3" t="s">
        <v>108</v>
      </c>
      <c r="AM18" s="3" t="s">
        <v>218</v>
      </c>
      <c r="AN18" s="3" t="s">
        <v>55</v>
      </c>
      <c r="AO18" s="3" t="s">
        <v>219</v>
      </c>
      <c r="AP18" s="3" t="s">
        <v>220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Title-List-Business-Intelligenc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2014-03-23T23:41:25Z</dcterms:created>
  <dcterms:modified xsi:type="dcterms:W3CDTF">2014-03-23T23:41:25Z</dcterms:modified>
</cp:coreProperties>
</file>