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315" windowWidth="28515" windowHeight="12555"/>
  </bookViews>
  <sheets>
    <sheet name="Title-List-Business-Innovations" sheetId="1" r:id="rId1"/>
  </sheets>
  <calcPr calcId="125725"/>
</workbook>
</file>

<file path=xl/calcChain.xml><?xml version="1.0" encoding="utf-8"?>
<calcChain xmlns="http://schemas.openxmlformats.org/spreadsheetml/2006/main">
  <c r="AE18" i="1"/>
  <c r="AD18"/>
  <c r="AC18"/>
  <c r="AB18"/>
  <c r="AE17"/>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E8"/>
  <c r="AD8"/>
  <c r="AC8"/>
  <c r="AB8"/>
  <c r="AE7"/>
  <c r="AD7"/>
  <c r="AC7"/>
  <c r="AB7"/>
  <c r="AE6"/>
  <c r="AD6"/>
  <c r="AC6"/>
  <c r="AB6"/>
  <c r="AF5"/>
  <c r="AE5"/>
  <c r="AD5"/>
  <c r="AC5"/>
  <c r="AB5"/>
  <c r="AF4"/>
  <c r="AE4"/>
  <c r="AD4"/>
  <c r="AC4"/>
  <c r="AB4"/>
  <c r="AF3"/>
  <c r="AE3"/>
  <c r="AD3"/>
  <c r="AC3"/>
  <c r="AB3"/>
  <c r="AF2"/>
  <c r="AE2"/>
  <c r="AD2"/>
  <c r="AC2"/>
  <c r="AB2"/>
</calcChain>
</file>

<file path=xl/sharedStrings.xml><?xml version="1.0" encoding="utf-8"?>
<sst xmlns="http://schemas.openxmlformats.org/spreadsheetml/2006/main" count="355" uniqueCount="234">
  <si>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</si>
  <si>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</si>
  <si>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</si>
  <si>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</si>
  <si>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</si>
  <si>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</si>
  <si>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</si>
  <si>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</si>
  <si>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</si>
  <si>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</si>
  <si>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</si>
  <si>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</si>
  <si>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</si>
  <si>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</si>
  <si>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</si>
  <si>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</si>
  <si>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</si>
  <si>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</si>
  <si>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</si>
  <si>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</si>
  <si>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</si>
  <si>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</si>
  <si>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</si>
  <si>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</si>
  <si>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</si>
  <si>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</si>
  <si>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</si>
  <si>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</si>
  <si>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</si>
  <si>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</si>
  <si>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</si>
  <si>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</si>
  <si>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</si>
  <si>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</si>
  <si>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</si>
  <si>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</si>
  <si>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</si>
  <si>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</si>
  <si>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</si>
  <si>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</si>
  <si>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</si>
  <si>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</si>
  <si>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06/30/2012</t>
  </si>
  <si>
    <t>Business Science Reference</t>
  </si>
  <si>
    <t>Business and Management</t>
  </si>
  <si>
    <t>Business and Organizational Research</t>
  </si>
  <si>
    <t>Business Intelligence</t>
  </si>
  <si>
    <t>Edited</t>
  </si>
  <si>
    <t>Managing Dynamic Technology-Oriented Businesses: High-Tech Organizations and Workplaces</t>
  </si>
  <si>
    <t>Dariusz Jemielniak</t>
  </si>
  <si>
    <t>Abigail Marks</t>
  </si>
  <si>
    <t>Kozminski University, Poland</t>
  </si>
  <si>
    <t>Heriot-Watt University, UK</t>
  </si>
  <si>
    <t>Modern workplaces are far more technology-driven than the organizations of a few decades ago, leading to a different set of challenges for employers to keep their employees working efficiently, and for employees to balance their work and home lives.Managing Dynamic Technology-Oriented Businesses: High-Tech Organizations and Workplaces explores the culture of modern high-tech workplaces and the different challenges and opportunities that new technologies present for modern workers and employers. This pivotal reference will delve deep into management practices throughout the world, including American, European, Asian, and Middle-Eastern high-tech companies.</t>
  </si>
  <si>
    <t>Gender, family, and work relations; Global Business; Global information technology; Human Resources Management; Interplay between management, technology, and power; Motivation in the high-tech sector; Organization practices specific to high-tech organizations; Relationship between culture and technology; Time and space in IT; Work-Life Balance;</t>
  </si>
  <si>
    <t>COM032000</t>
  </si>
  <si>
    <t>BUS097000</t>
  </si>
  <si>
    <t>KJM</t>
  </si>
  <si>
    <t>http://services.igi-global.com/resolvedoi/resolve.aspx?doi=10.4018/978-1-4666-1836-7</t>
  </si>
  <si>
    <t>http://www.igi-global.com/book/managing-dynamic-technology-oriented-businesses/62632</t>
  </si>
  <si>
    <t>12/31/2011</t>
  </si>
  <si>
    <t>Information Science Reference</t>
  </si>
  <si>
    <t>Information Security &amp; Privacy</t>
  </si>
  <si>
    <t>Privacy Protection Measures and Technologies in Business Organizations: Aspects and Standards</t>
  </si>
  <si>
    <t>George O.M. Yee</t>
  </si>
  <si>
    <t>Aptus Research Solutions Inc. and Carleton University, Canada</t>
  </si>
  <si>
    <t>Why are tools needed to build privacy into business processes? As in most endeavors, tools can help, and in an application area where, for example, privacy may be resisted in favor of the fallacious argument of higher profits, tools are needed. Most professionals have heard of the Privacy Impact Assessment (Warren et al., 2008). This is a tool that evaluates the impact to privacy of a proposed change to business practice. Prior to the introduction of this tool, such impacts to privacy were either done in an ineffective way or not even considered.Privacy Protection Measures and Technologies in Business Organizations: Aspects and Standards is a collection of research on privacy protection technologies and their application in business organizations. Providing insights and support professionals concerned with the management of expertise, knowledge, information, and organizational development in different types of business organizations and environments. This book will be composed of professionals and researchers working in the field of privacy protection in various disciplines.</t>
  </si>
  <si>
    <t>Complying with Privacy Laws and Regulations; Consumer Private Information in Business Organizations; Discovering or Delimiting Private Information; Facilitating the Adoption of Privacy Protection Measures; Gauging the Effectiveness of Privacy Protection Measures; Introducing Privacy Protection Measures; Legal Aspects of Privacy Protection in Business; Privacy Enhancing Technologies Applicable to Business; Privacy Related Business Standards; Requirements for Privacy Protection Measures;</t>
  </si>
  <si>
    <t>BUS103000</t>
  </si>
  <si>
    <t>COM053000</t>
  </si>
  <si>
    <t>KJU</t>
  </si>
  <si>
    <t>http://services.igi-global.com/resolvedoi/resolve.aspx?doi=10.4018/978-1-61350-501-4</t>
  </si>
  <si>
    <t>http://www.igi-global.com/book/privacy-protection-measures-technologies-business/55282</t>
  </si>
  <si>
    <t>11/30/2011</t>
  </si>
  <si>
    <t>Business Information Systems</t>
  </si>
  <si>
    <t>Open Innovation in Firms and Public Administrations: Technologies for Value Creation</t>
  </si>
  <si>
    <t>Carmen de Pablos Heredero</t>
  </si>
  <si>
    <t>David López</t>
  </si>
  <si>
    <t>Rey Juan Carlos University, Spain</t>
  </si>
  <si>
    <t>I.E Business School, Spain</t>
  </si>
  <si>
    <t>Economic globalization and the application of information and communication technologies have offered firms the opportunity to develop and distribute new knowledge.Open Innovation in Firms and Public Administrations: Technologies for Value Creation analyzes open innovation in a global context and proposes business models and institutional actors that promote the development of open innovation in firms, institutions, and public administrations worldwide. This book provides insights and supports executives concerned with the management of open innovation and organizational development in different types of open innovation communities and environments.</t>
  </si>
  <si>
    <t>Collaborative Innovation; Innovation Efficiency; Intellectual property; Knowledge Sharing; Leadership in Open Innovation; Open Business Models; Open Innovation in the Mobile Industry; Organizational Culture; Process Innovation; Technology-Driven Innovation;</t>
  </si>
  <si>
    <t>POL017000</t>
  </si>
  <si>
    <t>COM088000</t>
  </si>
  <si>
    <t>JPP</t>
  </si>
  <si>
    <t>http://services.igi-global.com/resolvedoi/resolve.aspx?doi=10.4018/978-1-61350-341-6</t>
  </si>
  <si>
    <t>http://www.igi-global.com/book/open-innovation-firms-public-administrations/52996</t>
  </si>
  <si>
    <t>09/30/2011</t>
  </si>
  <si>
    <t>Business &amp; Organizational Research</t>
  </si>
  <si>
    <t>Technological, Managerial and Organizational Core Competencies: Dynamic Innovation and Sustainable Development</t>
  </si>
  <si>
    <t>Farley Simon Nobre</t>
  </si>
  <si>
    <t>David Walker</t>
  </si>
  <si>
    <t>Robert J. Harris</t>
  </si>
  <si>
    <t>Federal University of Parana, Brazil</t>
  </si>
  <si>
    <t>University of Birmingham, UK</t>
  </si>
  <si>
    <t>The University of Wolverhampton Business School, UK</t>
  </si>
  <si>
    <t>Innovation involves a set of processes which support the production and transformation of knowledge into new processes, technologies and products, goods and services, and provide an organization with particular strengths and value relative to other firms. In such a view, innovation is a key source of customer benefits and sustainable competitive advantage.Technological, Managerial and Organizational Core Competencies: Dynamic Innovation and Sustainable Development investigates the impact of knowledge management, information systems, finance, organizational networks, internationalization, strategic management, marketing, entrepreneurship, and sustainability on an organization that pursues dynamic innovation and sustainable advantage. This book provides research and practice for graduate and undergraduate programs, as well as business firms with different technological, managerial, and organizational perspectives.Further Description from the Editors:This book represents the culmination of an international project to compile inter-disciplinary research that most contributes to innovation. More specifically, this book is about innovation in firms, industries, nations and society. It speaks to professionals and researchers who want to improve their understanding of dynamic innovation and sustainable development.The Editors’ goal is to foster cross-pollination among researchers. To this aim, the Editors have selected and assembled 35 chapters that illustrate multidisciplinary theoretical perspectives and empiric results on innovation and the roles of Sustainability, Organizational Networks, Entrepreneurship, Knowledge Management, R&amp;D&amp;T (Research, Development and Technology) Management, Marketing, Finance, Internationalization, and Information Systems in the organization that pursues dynamic innovation and sustainable development.Innovation involves processes, organizational elements (or resources), and Organizational Abilities (OA) that support the production and transformation of knowledge into new knowledge, processes, structures, technologies and products, goods and services. At the firm and industry levels of analysis, innovation can provide organizations with strengths relative to other firms, clusters, and nations and it is a key source of customer benefits and sustainable development. At the collective and societal levels of analysis, innovation can provide humanity with economic, social and environmental wealth through sustainable development. The uniqueness of this book lies in the participants’ efforts to identify Organizations' Creative Areas (OCA) that can provide core competencies for the organization in pursuit of dynamic innovation and sustainable development. In this perspective, innovation is a dynamic system and it is contingent upon a set of core competencies that couple to each other. Therefore, changing of even one competence can affect the organization's ability to innovate.The book avoids the term competitive advantage and adopts a more fruitful perspective of sustainable development – “the process of achieving human development … in an inclusive, connected, equitable, prudent, and secure manner”. An inclusive perspective sees traditional competitive advantage as occupying one extreme, whereas truly sustainable development occupies the opposite extreme. Sustainable development must benefit not only the organization and its customers, but also the whole society and the future of humanity through sustainability. Most chapters of this book fall between these extremes.</t>
  </si>
  <si>
    <t>Entrepreneurial Learning and Innovation; Environmental Rationality; Improving the Adoption of Sustainability; Independent Inventors In Open Innovation; Innovation for Sustainability; Maturity in Innovation Network Management; Natural Resources Dependency; Product Development Phases; Science Parks; Social and Environmental Innovation;</t>
  </si>
  <si>
    <t>BUS085000</t>
  </si>
  <si>
    <t>http://services.igi-global.com/resolvedoi/resolve.aspx?doi=10.4018/978-1-61350-165-8</t>
  </si>
  <si>
    <t>http://www.igi-global.com/book/technological-managerial-organizational-core-competencies/52736</t>
  </si>
  <si>
    <t>04/30/2011</t>
  </si>
  <si>
    <t>E-Collaboration</t>
  </si>
  <si>
    <t>Handbook of Research on Communities of Practice for Organizational Management and Networking: Methodologies for Competitive Advantage</t>
  </si>
  <si>
    <t>Olga Rivera Hernáez</t>
  </si>
  <si>
    <t>Eduardo Bueno Campos</t>
  </si>
  <si>
    <t>University of Deusto, Spain</t>
  </si>
  <si>
    <t>University of Madrid, Spain</t>
  </si>
  <si>
    <t>N/A</t>
  </si>
  <si>
    <t>Communities of practice have become increasingly influential within management literature and practice since being identified as an important mechanism through which individual, organizational, and social knowledge is held, transferred, and created.The Handbook of Research on Communities of Practice for Organizational Management and Networking: Methodologies for Competitive Advantage provides a sound understanding of the managerial implications of communities of practice as well as their opportunities and limits for knowledge management. A defining body of research, this collection of international findings fosters innovation within management and assists organizations in the improvement of performance.</t>
  </si>
  <si>
    <t>Basis model knowledge management; Business performance evaluation; Communities of practice as work teams; Critical success factors for communities of practice; Cross boundary learning trajectories; Evolution of communal practice; People-focused knowledge sharing initiatives; Power Dynamics; Practice as organizational structures; Virtual communities of practice;</t>
  </si>
  <si>
    <t>BUS041000</t>
  </si>
  <si>
    <t>http://services.igi-global.com/resolvedoi/resolve.aspx?doi=10.4018/978-1-60566-802-4</t>
  </si>
  <si>
    <t>http://www.igi-global.com/book/handbook-research-communities-practice-organizational/45957</t>
  </si>
  <si>
    <t>12/31/2010</t>
  </si>
  <si>
    <t>Implementing New Business Models in For-Profit and Non-Profit Organizations: Technologies and Applications</t>
  </si>
  <si>
    <t>Te Fu Chen</t>
  </si>
  <si>
    <t>Lunghwa University of Science and Technology, Taiwan</t>
  </si>
  <si>
    <t>As technology continues to evolve, existing business models become limited with respect to complexity and speed. Accordingly, significant transformation has shaped the economy and business environments in recent decades.Implementing New Business Models in For-Profit and Non-Profit Organizations: Technologies and Applications provides relevant theoretical frameworks and the latest empirical research findings on a new platform of business models and then explores the relationship between the new Business 2.0 alliance and Web 2.0.</t>
  </si>
  <si>
    <t>Business models in for-profit organizations; Business models in non-profit organizations; Employee attitudes towards business-to-employee (B2E) portals; Implementing an electronic infrastructure; Internet self-efficacy; Managing knowledge workers in the 21st Century; Modeling multi-criteria promotional strategies; Operational performance evaluation; Rethinking business process reengineering; Small and medium sized enterprises in e-supply chain management;</t>
  </si>
  <si>
    <t>BUS000000</t>
  </si>
  <si>
    <t>BUS001000</t>
  </si>
  <si>
    <t>BUS074000</t>
  </si>
  <si>
    <t>KJ</t>
  </si>
  <si>
    <t>http://services.igi-global.com/resolvedoi/resolve.aspx?doi=10.4018/978-1-60960-129-4</t>
  </si>
  <si>
    <t>http://www.igi-global.com/book/implementing-new-business-models-profit/43214</t>
  </si>
  <si>
    <t>11/30/2010</t>
  </si>
  <si>
    <t>Managing Knowledge Assets and Business Value Creation in Organizations: Measures and Dynamics</t>
  </si>
  <si>
    <t>Giovanni Schiuma</t>
  </si>
  <si>
    <t>University of Basilicata, Italy</t>
  </si>
  <si>
    <t>In today’s complex and hypercompetitive business landscape, knowledge assets are both strategic organizational resources and sources of organizational value creation and business performance improvements.Managing Knowledge Assets and Business Value Creation in Organizations: Measures and Dynamics provides an advanced, state-of-the-art understanding of the links between the knowledge assets dynamics and the business value creation. This publication focuses on the theory, models, approaches, methodologies, tools and techniques for measuring and managing organizational knowledge assets dynamics supporting and driving business performance improvements. This comprehensive work is a substantial contribution to the field in terms of theory, methodology and applications to replicate, support and challenge existing studies and offer new applications of existing theory and approaches.</t>
  </si>
  <si>
    <t>Benefits of measuring knowledge assets; Dynamic intellectual capital; Growth venturing; Intangible assets; Intellectual assets and knowledge-intensive firms; Knowledge Assets and firm performance; Knowledge production in universities; Managing effective knowledge transfer; Mapping knowledge asset dynamics; Public sector value creation;</t>
  </si>
  <si>
    <t>KJMV3</t>
  </si>
  <si>
    <t>http://services.igi-global.com/resolvedoi/resolve.aspx?doi=10.4018/978-1-60960-071-6</t>
  </si>
  <si>
    <t>http://www.igi-global.com/book/managing-knowledge-assets-business-value/41900</t>
  </si>
  <si>
    <t>10/31/2010</t>
  </si>
  <si>
    <t>IT Governance</t>
  </si>
  <si>
    <t>Enterprise IT Governance, Business Value and Performance Measurement</t>
  </si>
  <si>
    <t>Nan Si Shi</t>
  </si>
  <si>
    <t>Gilbert Silvius</t>
  </si>
  <si>
    <t>University of South Australia, Australia</t>
  </si>
  <si>
    <t>HU University of Applied Sciences Utrecht, The Netherlands &amp; Van Aetsveld, The Netherlands</t>
  </si>
  <si>
    <t>Today, many organizations use Control Objectives for Information and related Technology (Cobit) in their planning and control cycle of IT, in order to ensure that IT brings value to their businesses. One lesson learned through IT governance is that realizing value from IT requires a mature organization that can deliver such value. Performance measurement and management, therefore, is a key element in realizing business value through IT.Enterprise IT Governance, Business Value and Performance Measurement reports on high-level academic research outcomes, providing evidence-based insight into the management and contribution of IT within organizations. It also offers practical insights, models, and tools that are instrumental in gaining business value from IT. With contributions from 35 international professionals, this valuable reference appeals to both academic and practitioners in the field of IT management and business and IT alignment.</t>
  </si>
  <si>
    <t>CobiT; E-business Performance Measurement System; Electronic Manufacturing; Enterprise Risk Management; Implementation of IT Governance; Intellectual Capital Creation; IT Assurance; Outsourcing Environments; Perception of IT Governance Maturity Level; Technology Partner Governance; Valuation Methods;</t>
  </si>
  <si>
    <t>BUS053000</t>
  </si>
  <si>
    <t>TEC000000</t>
  </si>
  <si>
    <t>KJB</t>
  </si>
  <si>
    <t>http://services.igi-global.com/resolvedoi/resolve.aspx?doi=10.4018/978-1-60566-346-3</t>
  </si>
  <si>
    <t>http://www.igi-global.com/book/enterprise-governance-business-value-performance/41879</t>
  </si>
  <si>
    <t>07/31/2010</t>
  </si>
  <si>
    <t>Handbook of Research on Trends in Product Design and Development: Technological and Organizational Perspectives</t>
  </si>
  <si>
    <t>Arlindo Silva</t>
  </si>
  <si>
    <t>Ricardo Simoes</t>
  </si>
  <si>
    <t>Instituto Superior Tecnico, Portugal</t>
  </si>
  <si>
    <t>Polytechnic Institute of Cavado and Ave and University of Minho, Portugal</t>
  </si>
  <si>
    <t>Product design and development (PDD) is an area of increasing importance to industrial competitiveness. In a global market, the competitive advantage of companies lies not only in mastering existing processes and methodologies, but also on their ability to pursue different directions, providing increased value to their customers.The Handbook of Research on Trends in Product Design and Development: Technological and Organizational Perspectives provides a snapshot of the current issues, trends, challenges, and future perspectives of product design and development, which is an area of growing interest and increasingly recognized importance for industrial competitiveness and economic growth. Product design and development is affecting not only industry, but society in general, as new and innovative products shape our way of life. This handbook is unique in that it explores product design and development not only from a technological standpoint, but from a sociological perspective, as well. It includes contributions from 58 experts in 15 countries.</t>
  </si>
  <si>
    <t>Brand DNA; Creative and Visualization Tools; Ergonomic Analysis; Knowledge Transfer Partnerships; Laws of Product Evolution; New Design Paradigm; Product Design and Development; Public Design; Rapid Manufacturing Systems; RFID;</t>
  </si>
  <si>
    <t>COM079000</t>
  </si>
  <si>
    <t>COM043000</t>
  </si>
  <si>
    <t>AKP</t>
  </si>
  <si>
    <t>http://services.igi-global.com/resolvedoi/resolve.aspx?doi=10.4018/978-1-61520-617-9</t>
  </si>
  <si>
    <t>http://www.igi-global.com/book/handbook-research-trends-product-design/41797</t>
  </si>
  <si>
    <t>11/30/2008</t>
  </si>
  <si>
    <t>Authored</t>
  </si>
  <si>
    <t>Managing Very Large IT Projects in Businesses and Organizations</t>
  </si>
  <si>
    <t>Matthew Guah</t>
  </si>
  <si>
    <t>Erasmus University Rotterdam, The Netherlands</t>
  </si>
  <si>
    <t>Successful management of very large IT projects is increasingly becoming vital to corporations worldwide. Driven mainly by the demands of global competition, rapid technological growth, and faster time to market, these projects often result in un-integrated systems, and are thus incapable of supporting coordination to meet organizational goals.Managing Very Large IT Projects in Businesses and Organizations offers a unique perspective on the management and implementation of very large IT projects, discussing sub-project integration, risk management, IT project life cycle, leadership and team building, emerging technologies, corporate strategies, resource management, quality management, quality assurance, and other influencing factors of very large successful IT projects in organizations.</t>
  </si>
  <si>
    <t>Business Process Management; Ergonomics of VLITPs; Human resource issues in VLITP; Implementation of VLITP; IT governance; IT security; Methodologies for implementing VLITPs; Outsourcing and escalation issues in VLITP; Project Management; SOA governance; Software development frameworks; Software development models; Very large IT projects; VLITP case studies; VLITP implementation problems; VLITP management framework; VLITP management process stages;</t>
  </si>
  <si>
    <t>http://services.igi-global.com/resolvedoi/resolve.aspx?doi=10.4018/978-1-59904-546-7</t>
  </si>
  <si>
    <t>http://www.igi-global.com/book/managing-very-large-projects-businesses/736</t>
  </si>
  <si>
    <t>02/28/2008</t>
  </si>
  <si>
    <t>Knowledge Reuse and Agile Processes: Catalysts for Innovation</t>
  </si>
  <si>
    <t>Amit Mitra</t>
  </si>
  <si>
    <t>Amar Gupta</t>
  </si>
  <si>
    <t>TCS, Global Consulting Practice, USA</t>
  </si>
  <si>
    <t>University of Arizona, USA</t>
  </si>
  <si>
    <t>Innovation, agility, and coordination are paramount in the support of value in the global knowledge economy. Therefore, the long-term success of a company is increasingly dependent on its underlying resilience and agility.Knowledge Reuse and Agile Processes: Catalysts for Innovation addresses flexibility of both business and information systems through component technology at the nexus of three seemingly unrelated disciplines: service-oriented architecture, knowledge management, and business process management. Providing practitioners and academians with timely, compelling research on agile, adaptive processes and information systems, this Premier Reference Source will enhance the collection of every reference library.</t>
  </si>
  <si>
    <t>Activity cost; Added value; Architect of knowledge; Atomic rules; Automating adaptability; Borel objects; Business process automation layers; Cardinality; Component reuse; Computer systems creation; Cycle time; Functional decomposition; Idempotency; Implementation technology; Inchoate information; Information input-output processes; Information logistics layer; Information Systems; Interface rules layer; Knowledge change and adaptation; Knowledge patterns; Knowledge reuse; Meta world of information; Node-branch method; Normalization of information components; Object interaction; Object paradigm; Ontology of information space; Order and degree of relationships; Perspectives of mutability; Process maps; Process ownership; Proximity metric; Referential integrity; Risk Management; Semantics of knowledge patterns; Structure of knowledge; Structured business processes; Temporal relationships; Transitivity, atransitivity, and intransitivity; Universal perspective; Unstructured business proces</t>
  </si>
  <si>
    <t>COM000000</t>
  </si>
  <si>
    <t>http://services.igi-global.com/resolvedoi/resolve.aspx?doi=10.4018/978-1-59904-921-2</t>
  </si>
  <si>
    <t>http://www.igi-global.com/book/knowledge-reuse-agile-processes/691</t>
  </si>
  <si>
    <t>05/31/2007</t>
  </si>
  <si>
    <t>Managing Strategic Intelligence: Techniques and Technologies</t>
  </si>
  <si>
    <t>Mark Xu</t>
  </si>
  <si>
    <t>University of Portsmouth, UK</t>
  </si>
  <si>
    <t>Environments needing information technology and management skills combined often find that strategic information and intelligence is not always readily available. How to scan management environments for relevant information and then make sense of the information remains a challenge.Managing Strategic Intelligence: Techniques and Technologies builds a network of excellence in effectively managing strategic information for senior management. It focuses on environment information scanning and organization-wide support for strategic intelligence. Managing Strategic Intelligence: Techniques and Technologies prompts further development for theories and best practices in strategic intelligence, and provides future direction for innovative systems by using intelligent agents. This book also provides practical guidance to organizations on developing effective approaches, mechanisms, and systems to scan, refine, and support strategic information provision.</t>
  </si>
  <si>
    <t>Agent-based executive information systems; Automatic identification technology; Awareness and assessment of strategic intelligence; Bibliometry technique; Business Intelligence; Corporate intelligence; Current practice and solutions of strategic intelligence; Executive intelligence; Grid Technologies; Intelligent supply chain management; Key intelligence needs (KINS); Knowledge creation and sharing; Managing executive information systems; Ontology-based intelligent system model; Semantic information processing; Software for patent intelligence mining; Strategic intelligence;</t>
  </si>
  <si>
    <t>http://services.igi-global.com/resolvedoi/resolve.aspx?doi=10.4018/978-1-59904-243-5</t>
  </si>
  <si>
    <t>http://www.igi-global.com/book/managing-strategic-intelligence/732</t>
  </si>
  <si>
    <t>01/31/2007</t>
  </si>
  <si>
    <t>Idea Group Publishing</t>
  </si>
  <si>
    <t>Knowledge-Based Enterprise: Theories and Fundamentals</t>
  </si>
  <si>
    <t>Nilmini Wickramasinghe</t>
  </si>
  <si>
    <t>Dag von Lubitz</t>
  </si>
  <si>
    <t>Illinois Institute of Technology, USA</t>
  </si>
  <si>
    <t>MedSmart Inc. USA</t>
  </si>
  <si>
    <t>Knowledge management is an emerging, evolving field at the confluence of several management disciplines. A critical function for all organizations is to make rapid decisions. To do this effectively decision makers require relevant data and information. Yet, most decision makers are floundering with information overload, time compression and pressures to make critical decisions that have far-reaching consequences to their organization.Knowledge-Based Enterprise: Theories and Fundamentals provides a comprehensive coverage of all areas (people, process, and technology) necessary to become a knowledge-based enterprise. The book presents several frameworks that not only facilitate the implementation of a KM initiative but its on-going management so that pertinent knowledge and information are always available to the decision maker, and that the organization may always enjoy a sustainable competitive advantage.</t>
  </si>
  <si>
    <t>BUS098000</t>
  </si>
  <si>
    <t>http://services.igi-global.com/resolvedoi/resolve.aspx?doi=10.4018/978-1-59904-237-4</t>
  </si>
  <si>
    <t>http://www.igi-global.com/book/knowledge-based-enterprise/692</t>
  </si>
  <si>
    <t>09/30/2006</t>
  </si>
  <si>
    <t>CIO and Corporate Strategic Management: Changing Role of CIO to CEO</t>
  </si>
  <si>
    <t>Petter Gottschalk</t>
  </si>
  <si>
    <t>Norwegian School of Management, Norway</t>
  </si>
  <si>
    <t>The CIO position and importance depend on information technology maturity in the organization, value configuration, strategic IT resources, e-business approach, and IT governance structure. CIO and Corporate Strategic Management: Changing Role of CIO to CEO holds key information in improving a CIO's role, which would then advance his or her chances of moving up into a CEO role. CIO and Corporate Strategic Management: Changing Role of CIO to CEO provides analysis within theoretical frameworks and consulting recommendations, and starts with the demand side of CEO successions, specifically highlighting approaches in IT foundations, e-business development and IT sourcing decisions.</t>
  </si>
  <si>
    <t>BUS063000</t>
  </si>
  <si>
    <t>BUS083000</t>
  </si>
  <si>
    <t>http://services.igi-global.com/resolvedoi/resolve.aspx?doi=10.4018/978-1-59904-423-1</t>
  </si>
  <si>
    <t>http://www.igi-global.com/book/cio-corporate-strategic-management/153</t>
  </si>
  <si>
    <t>03/31/2005</t>
  </si>
  <si>
    <t>IRM Press</t>
  </si>
  <si>
    <t>How to Succeed in the Enterprise Software Market</t>
  </si>
  <si>
    <t>Craig Le Clair</t>
  </si>
  <si>
    <t>How to Succeed in the Enterprise Software Market describes enterprise-level information systems that businesses use to support their processes. This book provides a clear and simple framework to help software companies understand this experience, and help them build software products compatible with organizations, humans, and complex customer environments.How to Succeed in the Enterprise Software Market combines leading research on how technology affects humans and organizations with industry experience and case studies on enterprise software companies. It includes the inside story from case studies on emerging companies including OpenPages, E-Docs, ObjectStore, NewRiver, Inc. and other major buyers of IT services in the financial services industry. This book is a practical guide to results that bridge gaps between hard and soft science views of systems development, academic research, and actual practice.</t>
  </si>
  <si>
    <t>COM051000</t>
  </si>
  <si>
    <t>http://services.igi-global.com/resolvedoi/resolve.aspx?doi=10.4018/978-1-59140-805-5</t>
  </si>
  <si>
    <t>http://www.igi-global.com/book/succeed-enterprise-software-market/531</t>
  </si>
  <si>
    <t>Creating Knowledge Based Organizations</t>
  </si>
  <si>
    <t>Jatinder N. D. Gupta</t>
  </si>
  <si>
    <t>Sushil Sharma</t>
  </si>
  <si>
    <t>The University of Alabama in Huntsville, USA</t>
  </si>
  <si>
    <t>Ball State University, USA</t>
  </si>
  <si>
    <t>Creating Knowledge Based Organizations brings together high quality concepts closely related to organizational learning, knowledge workers, intellectual capital, virtual teams and will include the methodologies, systems and approaches needed to create and manager knowledge-based organizations of the 21st Century.</t>
  </si>
  <si>
    <t>COM070000</t>
  </si>
  <si>
    <t>http://services.igi-global.com/resolvedoi/resolve.aspx?doi=10.4018/978-1-59140-162-9</t>
  </si>
  <si>
    <t>http://www.igi-global.com/book/creating-knowledge-based-organizations/210</t>
  </si>
  <si>
    <t>Critical Reflections on Information Systems: A Systemic Approach</t>
  </si>
  <si>
    <t>Jeimy J. Cano</t>
  </si>
  <si>
    <t>While implementing IS and IT in support of their business strategies, companies are looking for ways to bridge the gap between their competitive position and technological investment, including ways to use this investment to the advantage of the organization. Critical Reflections on Information Systems: A Systemic Approach faces this challenge by offering ways to incorporate IT into such organizations while also successfully giving the company an edge over its competitors.</t>
  </si>
  <si>
    <t>COM082000</t>
  </si>
  <si>
    <t>MED000000</t>
  </si>
  <si>
    <t>http://services.igi-global.com/resolvedoi/resolve.aspx?doi=10.4018/978-1-59140-040-0</t>
  </si>
  <si>
    <t>http://www.igi-global.com/book/critical-reflections-information-systems/213</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</si>
</sst>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14" fontId="18" fillId="0" borderId="11" xfId="0" applyNumberFormat="1"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8"/>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5" t="s">
        <v>0</v>
      </c>
      <c r="B1" s="5" t="s">
        <v>1</v>
      </c>
      <c r="C1" s="5" t="s">
        <v>2</v>
      </c>
      <c r="D1" s="5" t="s">
        <v>3</v>
      </c>
      <c r="E1" s="5" t="s">
        <v>4</v>
      </c>
      <c r="F1" s="5" t="s">
        <v>5</v>
      </c>
      <c r="G1" s="5" t="s">
        <v>6</v>
      </c>
      <c r="H1" s="5" t="s">
        <v>7</v>
      </c>
      <c r="I1" s="5" t="s">
        <v>8</v>
      </c>
      <c r="J1" s="5" t="s">
        <v>9</v>
      </c>
      <c r="K1" s="5" t="s">
        <v>10</v>
      </c>
      <c r="L1" s="5" t="s">
        <v>11</v>
      </c>
      <c r="M1" s="5" t="s">
        <v>12</v>
      </c>
      <c r="N1" s="5" t="s">
        <v>13</v>
      </c>
      <c r="O1" s="5" t="s">
        <v>14</v>
      </c>
      <c r="P1" s="5" t="s">
        <v>15</v>
      </c>
      <c r="Q1" s="5" t="s">
        <v>16</v>
      </c>
      <c r="R1" s="5" t="s">
        <v>17</v>
      </c>
      <c r="S1" s="5" t="s">
        <v>18</v>
      </c>
      <c r="T1" s="5" t="s">
        <v>19</v>
      </c>
      <c r="U1" s="5" t="s">
        <v>20</v>
      </c>
      <c r="V1" s="5" t="s">
        <v>21</v>
      </c>
      <c r="W1" s="5" t="s">
        <v>22</v>
      </c>
      <c r="X1" s="5" t="s">
        <v>23</v>
      </c>
      <c r="Y1" s="5" t="s">
        <v>24</v>
      </c>
      <c r="Z1" s="5" t="s">
        <v>25</v>
      </c>
      <c r="AA1" s="5" t="s">
        <v>26</v>
      </c>
      <c r="AB1" s="5" t="s">
        <v>27</v>
      </c>
      <c r="AC1" s="5" t="s">
        <v>28</v>
      </c>
      <c r="AD1" s="5" t="s">
        <v>29</v>
      </c>
      <c r="AE1" s="5" t="s">
        <v>30</v>
      </c>
      <c r="AF1" s="5" t="s">
        <v>31</v>
      </c>
      <c r="AG1" s="5" t="s">
        <v>32</v>
      </c>
      <c r="AH1" s="5" t="s">
        <v>33</v>
      </c>
      <c r="AI1" s="5" t="s">
        <v>34</v>
      </c>
      <c r="AJ1" s="5" t="s">
        <v>35</v>
      </c>
      <c r="AK1" s="5" t="s">
        <v>36</v>
      </c>
      <c r="AL1" s="5" t="s">
        <v>37</v>
      </c>
      <c r="AM1" s="5" t="s">
        <v>38</v>
      </c>
      <c r="AN1" s="5" t="s">
        <v>39</v>
      </c>
      <c r="AO1" s="5" t="s">
        <v>40</v>
      </c>
      <c r="AP1" s="5" t="s">
        <v>41</v>
      </c>
    </row>
    <row r="2" spans="1:42" s="2" customFormat="1" ht="22.5" customHeight="1">
      <c r="A2" s="3" t="s">
        <v>42</v>
      </c>
      <c r="B2" s="3">
        <v>2012</v>
      </c>
      <c r="C2" s="3" t="s">
        <v>43</v>
      </c>
      <c r="D2" s="3" t="s">
        <v>44</v>
      </c>
      <c r="E2" s="3" t="s">
        <v>45</v>
      </c>
      <c r="F2" s="3" t="s">
        <v>46</v>
      </c>
      <c r="G2" s="3" t="s">
        <v>47</v>
      </c>
      <c r="H2" s="3">
        <v>1</v>
      </c>
      <c r="I2" s="3" t="s">
        <v>48</v>
      </c>
      <c r="J2" s="3" t="s">
        <v>49</v>
      </c>
      <c r="K2" s="3" t="s">
        <v>50</v>
      </c>
      <c r="L2" s="3"/>
      <c r="M2" s="3"/>
      <c r="N2" s="3"/>
      <c r="O2" s="3"/>
      <c r="P2" s="3"/>
      <c r="Q2" s="3"/>
      <c r="R2" s="3"/>
      <c r="S2" s="3" t="s">
        <v>51</v>
      </c>
      <c r="T2" s="3" t="s">
        <v>52</v>
      </c>
      <c r="U2" s="3"/>
      <c r="V2" s="3"/>
      <c r="W2" s="3"/>
      <c r="X2" s="3"/>
      <c r="Y2" s="3"/>
      <c r="Z2" s="3"/>
      <c r="AA2" s="3"/>
      <c r="AB2" s="3" t="str">
        <f>"1-4666-1836-1"</f>
        <v>1-4666-1836-1</v>
      </c>
      <c r="AC2" s="3" t="str">
        <f>"978-1-4666-1836-7"</f>
        <v>978-1-4666-1836-7</v>
      </c>
      <c r="AD2" s="3" t="str">
        <f>"1-4666-1837-X"</f>
        <v>1-4666-1837-X</v>
      </c>
      <c r="AE2" s="3" t="str">
        <f>"978-1-4666-1837-4"</f>
        <v>978-1-4666-1837-4</v>
      </c>
      <c r="AF2" s="3" t="str">
        <f>"978-1-4666-1838-1"</f>
        <v>978-1-4666-1838-1</v>
      </c>
      <c r="AG2" s="3">
        <v>331</v>
      </c>
      <c r="AH2" s="3" t="s">
        <v>53</v>
      </c>
      <c r="AI2" s="3" t="s">
        <v>54</v>
      </c>
      <c r="AJ2" s="3"/>
      <c r="AK2" s="3" t="s">
        <v>55</v>
      </c>
      <c r="AL2" s="3" t="s">
        <v>56</v>
      </c>
      <c r="AM2" s="3" t="s">
        <v>55</v>
      </c>
      <c r="AN2" s="3" t="s">
        <v>57</v>
      </c>
      <c r="AO2" s="3" t="s">
        <v>58</v>
      </c>
      <c r="AP2" s="3" t="s">
        <v>59</v>
      </c>
    </row>
    <row r="3" spans="1:42" s="2" customFormat="1" ht="22.5" customHeight="1">
      <c r="A3" s="3" t="s">
        <v>60</v>
      </c>
      <c r="B3" s="3">
        <v>2012</v>
      </c>
      <c r="C3" s="3" t="s">
        <v>61</v>
      </c>
      <c r="D3" s="3" t="s">
        <v>44</v>
      </c>
      <c r="E3" s="3" t="s">
        <v>45</v>
      </c>
      <c r="F3" s="3" t="s">
        <v>62</v>
      </c>
      <c r="G3" s="3" t="s">
        <v>47</v>
      </c>
      <c r="H3" s="3">
        <v>1</v>
      </c>
      <c r="I3" s="3" t="s">
        <v>63</v>
      </c>
      <c r="J3" s="3" t="s">
        <v>64</v>
      </c>
      <c r="K3" s="3"/>
      <c r="L3" s="3"/>
      <c r="M3" s="3"/>
      <c r="N3" s="3"/>
      <c r="O3" s="3"/>
      <c r="P3" s="3"/>
      <c r="Q3" s="3"/>
      <c r="R3" s="3"/>
      <c r="S3" s="3" t="s">
        <v>65</v>
      </c>
      <c r="T3" s="3"/>
      <c r="U3" s="3"/>
      <c r="V3" s="3"/>
      <c r="W3" s="3"/>
      <c r="X3" s="3"/>
      <c r="Y3" s="3"/>
      <c r="Z3" s="3"/>
      <c r="AA3" s="3"/>
      <c r="AB3" s="3" t="str">
        <f>"1-61350-501-9"</f>
        <v>1-61350-501-9</v>
      </c>
      <c r="AC3" s="3" t="str">
        <f>"978-1-61350-501-4"</f>
        <v>978-1-61350-501-4</v>
      </c>
      <c r="AD3" s="3" t="str">
        <f>"1-61350-502-7"</f>
        <v>1-61350-502-7</v>
      </c>
      <c r="AE3" s="3" t="str">
        <f>"978-1-61350-502-1"</f>
        <v>978-1-61350-502-1</v>
      </c>
      <c r="AF3" s="3" t="str">
        <f>"978-1-61350-503-8"</f>
        <v>978-1-61350-503-8</v>
      </c>
      <c r="AG3" s="3">
        <v>420</v>
      </c>
      <c r="AH3" s="3" t="s">
        <v>66</v>
      </c>
      <c r="AI3" s="3" t="s">
        <v>67</v>
      </c>
      <c r="AJ3" s="3"/>
      <c r="AK3" s="3" t="s">
        <v>68</v>
      </c>
      <c r="AL3" s="3" t="s">
        <v>68</v>
      </c>
      <c r="AM3" s="3" t="s">
        <v>69</v>
      </c>
      <c r="AN3" s="3" t="s">
        <v>70</v>
      </c>
      <c r="AO3" s="3" t="s">
        <v>71</v>
      </c>
      <c r="AP3" s="3" t="s">
        <v>72</v>
      </c>
    </row>
    <row r="4" spans="1:42" s="2" customFormat="1" ht="22.5" customHeight="1">
      <c r="A4" s="3" t="s">
        <v>73</v>
      </c>
      <c r="B4" s="3">
        <v>2012</v>
      </c>
      <c r="C4" s="3" t="s">
        <v>61</v>
      </c>
      <c r="D4" s="3" t="s">
        <v>44</v>
      </c>
      <c r="E4" s="3" t="s">
        <v>45</v>
      </c>
      <c r="F4" s="3" t="s">
        <v>74</v>
      </c>
      <c r="G4" s="3" t="s">
        <v>47</v>
      </c>
      <c r="H4" s="3">
        <v>1</v>
      </c>
      <c r="I4" s="3" t="s">
        <v>75</v>
      </c>
      <c r="J4" s="3" t="s">
        <v>76</v>
      </c>
      <c r="K4" s="3" t="s">
        <v>77</v>
      </c>
      <c r="L4" s="3"/>
      <c r="M4" s="3"/>
      <c r="N4" s="3"/>
      <c r="O4" s="3"/>
      <c r="P4" s="3"/>
      <c r="Q4" s="3"/>
      <c r="R4" s="3"/>
      <c r="S4" s="3" t="s">
        <v>78</v>
      </c>
      <c r="T4" s="3" t="s">
        <v>79</v>
      </c>
      <c r="U4" s="3"/>
      <c r="V4" s="3"/>
      <c r="W4" s="3"/>
      <c r="X4" s="3"/>
      <c r="Y4" s="3"/>
      <c r="Z4" s="3"/>
      <c r="AA4" s="3"/>
      <c r="AB4" s="3" t="str">
        <f>"1-61350-341-5"</f>
        <v>1-61350-341-5</v>
      </c>
      <c r="AC4" s="3" t="str">
        <f>"978-1-61350-341-6"</f>
        <v>978-1-61350-341-6</v>
      </c>
      <c r="AD4" s="3" t="str">
        <f>"1-61350-342-3"</f>
        <v>1-61350-342-3</v>
      </c>
      <c r="AE4" s="3" t="str">
        <f>"978-1-61350-342-3"</f>
        <v>978-1-61350-342-3</v>
      </c>
      <c r="AF4" s="3" t="str">
        <f>"978-1-61350-343-0"</f>
        <v>978-1-61350-343-0</v>
      </c>
      <c r="AG4" s="3">
        <v>379</v>
      </c>
      <c r="AH4" s="3" t="s">
        <v>80</v>
      </c>
      <c r="AI4" s="3" t="s">
        <v>81</v>
      </c>
      <c r="AJ4" s="3"/>
      <c r="AK4" s="3" t="s">
        <v>82</v>
      </c>
      <c r="AL4" s="3" t="s">
        <v>83</v>
      </c>
      <c r="AM4" s="3" t="s">
        <v>82</v>
      </c>
      <c r="AN4" s="3" t="s">
        <v>84</v>
      </c>
      <c r="AO4" s="3" t="s">
        <v>85</v>
      </c>
      <c r="AP4" s="3" t="s">
        <v>86</v>
      </c>
    </row>
    <row r="5" spans="1:42" s="2" customFormat="1" ht="22.5" customHeight="1">
      <c r="A5" s="3" t="s">
        <v>87</v>
      </c>
      <c r="B5" s="3">
        <v>2012</v>
      </c>
      <c r="C5" s="3" t="s">
        <v>43</v>
      </c>
      <c r="D5" s="3" t="s">
        <v>44</v>
      </c>
      <c r="E5" s="3" t="s">
        <v>45</v>
      </c>
      <c r="F5" s="3" t="s">
        <v>88</v>
      </c>
      <c r="G5" s="3" t="s">
        <v>47</v>
      </c>
      <c r="H5" s="3">
        <v>1</v>
      </c>
      <c r="I5" s="3" t="s">
        <v>89</v>
      </c>
      <c r="J5" s="3" t="s">
        <v>90</v>
      </c>
      <c r="K5" s="3" t="s">
        <v>91</v>
      </c>
      <c r="L5" s="3" t="s">
        <v>92</v>
      </c>
      <c r="M5" s="3"/>
      <c r="N5" s="3"/>
      <c r="O5" s="3"/>
      <c r="P5" s="3"/>
      <c r="Q5" s="3"/>
      <c r="R5" s="3"/>
      <c r="S5" s="3" t="s">
        <v>93</v>
      </c>
      <c r="T5" s="3" t="s">
        <v>94</v>
      </c>
      <c r="U5" s="3" t="s">
        <v>95</v>
      </c>
      <c r="V5" s="3"/>
      <c r="W5" s="3"/>
      <c r="X5" s="3"/>
      <c r="Y5" s="3"/>
      <c r="Z5" s="3"/>
      <c r="AA5" s="3"/>
      <c r="AB5" s="3" t="str">
        <f>"1-61350-165-X"</f>
        <v>1-61350-165-X</v>
      </c>
      <c r="AC5" s="3" t="str">
        <f>"978-1-61350-165-8"</f>
        <v>978-1-61350-165-8</v>
      </c>
      <c r="AD5" s="3" t="str">
        <f>"1-61350-166-8"</f>
        <v>1-61350-166-8</v>
      </c>
      <c r="AE5" s="3" t="str">
        <f>"978-1-61350-166-5"</f>
        <v>978-1-61350-166-5</v>
      </c>
      <c r="AF5" s="3" t="str">
        <f>"978-1-61350-167-2"</f>
        <v>978-1-61350-167-2</v>
      </c>
      <c r="AG5" s="3">
        <v>732</v>
      </c>
      <c r="AH5" s="3" t="s">
        <v>96</v>
      </c>
      <c r="AI5" s="3" t="s">
        <v>97</v>
      </c>
      <c r="AJ5" s="3"/>
      <c r="AK5" s="3" t="s">
        <v>68</v>
      </c>
      <c r="AL5" s="3" t="s">
        <v>98</v>
      </c>
      <c r="AM5" s="3" t="s">
        <v>68</v>
      </c>
      <c r="AN5" s="3" t="s">
        <v>70</v>
      </c>
      <c r="AO5" s="3" t="s">
        <v>99</v>
      </c>
      <c r="AP5" s="3" t="s">
        <v>100</v>
      </c>
    </row>
    <row r="6" spans="1:42" s="2" customFormat="1" ht="22.5" customHeight="1">
      <c r="A6" s="3" t="s">
        <v>101</v>
      </c>
      <c r="B6" s="3">
        <v>2011</v>
      </c>
      <c r="C6" s="3" t="s">
        <v>61</v>
      </c>
      <c r="D6" s="3" t="s">
        <v>44</v>
      </c>
      <c r="E6" s="3" t="s">
        <v>45</v>
      </c>
      <c r="F6" s="3" t="s">
        <v>102</v>
      </c>
      <c r="G6" s="3" t="s">
        <v>47</v>
      </c>
      <c r="H6" s="3">
        <v>1</v>
      </c>
      <c r="I6" s="3" t="s">
        <v>103</v>
      </c>
      <c r="J6" s="3" t="s">
        <v>104</v>
      </c>
      <c r="K6" s="3" t="s">
        <v>105</v>
      </c>
      <c r="L6" s="3"/>
      <c r="M6" s="3"/>
      <c r="N6" s="3"/>
      <c r="O6" s="3"/>
      <c r="P6" s="3"/>
      <c r="Q6" s="3"/>
      <c r="R6" s="3"/>
      <c r="S6" s="3" t="s">
        <v>106</v>
      </c>
      <c r="T6" s="3" t="s">
        <v>107</v>
      </c>
      <c r="U6" s="3"/>
      <c r="V6" s="3"/>
      <c r="W6" s="3"/>
      <c r="X6" s="3"/>
      <c r="Y6" s="3"/>
      <c r="Z6" s="3"/>
      <c r="AA6" s="3"/>
      <c r="AB6" s="3" t="str">
        <f>"1-60566-802-8"</f>
        <v>1-60566-802-8</v>
      </c>
      <c r="AC6" s="3" t="str">
        <f>"978-1-60566-802-4"</f>
        <v>978-1-60566-802-4</v>
      </c>
      <c r="AD6" s="3" t="str">
        <f>"1-60566-803-6"</f>
        <v>1-60566-803-6</v>
      </c>
      <c r="AE6" s="3" t="str">
        <f>"978-1-60566-803-1"</f>
        <v>978-1-60566-803-1</v>
      </c>
      <c r="AF6" s="3" t="s">
        <v>108</v>
      </c>
      <c r="AG6" s="3">
        <v>540</v>
      </c>
      <c r="AH6" s="3" t="s">
        <v>109</v>
      </c>
      <c r="AI6" s="3" t="s">
        <v>110</v>
      </c>
      <c r="AJ6" s="3"/>
      <c r="AK6" s="3" t="s">
        <v>98</v>
      </c>
      <c r="AL6" s="3" t="s">
        <v>111</v>
      </c>
      <c r="AM6" s="3" t="s">
        <v>98</v>
      </c>
      <c r="AN6" s="3" t="s">
        <v>70</v>
      </c>
      <c r="AO6" s="3" t="s">
        <v>112</v>
      </c>
      <c r="AP6" s="3" t="s">
        <v>113</v>
      </c>
    </row>
    <row r="7" spans="1:42" s="2" customFormat="1" ht="22.5" customHeight="1">
      <c r="A7" s="3" t="s">
        <v>114</v>
      </c>
      <c r="B7" s="3">
        <v>2011</v>
      </c>
      <c r="C7" s="3" t="s">
        <v>61</v>
      </c>
      <c r="D7" s="3" t="s">
        <v>44</v>
      </c>
      <c r="E7" s="3" t="s">
        <v>45</v>
      </c>
      <c r="F7" s="3" t="s">
        <v>88</v>
      </c>
      <c r="G7" s="3" t="s">
        <v>47</v>
      </c>
      <c r="H7" s="3">
        <v>1</v>
      </c>
      <c r="I7" s="3" t="s">
        <v>115</v>
      </c>
      <c r="J7" s="3" t="s">
        <v>116</v>
      </c>
      <c r="K7" s="3"/>
      <c r="L7" s="3"/>
      <c r="M7" s="3"/>
      <c r="N7" s="3"/>
      <c r="O7" s="3"/>
      <c r="P7" s="3"/>
      <c r="Q7" s="3"/>
      <c r="R7" s="3"/>
      <c r="S7" s="3" t="s">
        <v>117</v>
      </c>
      <c r="T7" s="3"/>
      <c r="U7" s="3"/>
      <c r="V7" s="3"/>
      <c r="W7" s="3"/>
      <c r="X7" s="3"/>
      <c r="Y7" s="3"/>
      <c r="Z7" s="3"/>
      <c r="AA7" s="3"/>
      <c r="AB7" s="3" t="str">
        <f>"1-60960-129-7"</f>
        <v>1-60960-129-7</v>
      </c>
      <c r="AC7" s="3" t="str">
        <f>"978-1-60960-129-4"</f>
        <v>978-1-60960-129-4</v>
      </c>
      <c r="AD7" s="3" t="str">
        <f>"1-60960-131-9"</f>
        <v>1-60960-131-9</v>
      </c>
      <c r="AE7" s="3" t="str">
        <f>"978-1-60960-131-7"</f>
        <v>978-1-60960-131-7</v>
      </c>
      <c r="AF7" s="3" t="s">
        <v>108</v>
      </c>
      <c r="AG7" s="3">
        <v>396</v>
      </c>
      <c r="AH7" s="3" t="s">
        <v>118</v>
      </c>
      <c r="AI7" s="3" t="s">
        <v>119</v>
      </c>
      <c r="AJ7" s="3"/>
      <c r="AK7" s="3" t="s">
        <v>120</v>
      </c>
      <c r="AL7" s="3" t="s">
        <v>121</v>
      </c>
      <c r="AM7" s="3" t="s">
        <v>122</v>
      </c>
      <c r="AN7" s="3" t="s">
        <v>123</v>
      </c>
      <c r="AO7" s="3" t="s">
        <v>124</v>
      </c>
      <c r="AP7" s="3" t="s">
        <v>125</v>
      </c>
    </row>
    <row r="8" spans="1:42" s="2" customFormat="1" ht="22.5" customHeight="1">
      <c r="A8" s="3" t="s">
        <v>126</v>
      </c>
      <c r="B8" s="3">
        <v>2011</v>
      </c>
      <c r="C8" s="3" t="s">
        <v>43</v>
      </c>
      <c r="D8" s="3" t="s">
        <v>44</v>
      </c>
      <c r="E8" s="3" t="s">
        <v>45</v>
      </c>
      <c r="F8" s="3" t="s">
        <v>88</v>
      </c>
      <c r="G8" s="3" t="s">
        <v>47</v>
      </c>
      <c r="H8" s="3">
        <v>1</v>
      </c>
      <c r="I8" s="3" t="s">
        <v>127</v>
      </c>
      <c r="J8" s="3" t="s">
        <v>128</v>
      </c>
      <c r="K8" s="3"/>
      <c r="L8" s="3"/>
      <c r="M8" s="3"/>
      <c r="N8" s="3"/>
      <c r="O8" s="3"/>
      <c r="P8" s="3"/>
      <c r="Q8" s="3"/>
      <c r="R8" s="3"/>
      <c r="S8" s="3" t="s">
        <v>129</v>
      </c>
      <c r="T8" s="3"/>
      <c r="U8" s="3"/>
      <c r="V8" s="3"/>
      <c r="W8" s="3"/>
      <c r="X8" s="3"/>
      <c r="Y8" s="3"/>
      <c r="Z8" s="3"/>
      <c r="AA8" s="3"/>
      <c r="AB8" s="3" t="str">
        <f>"1-60960-071-1"</f>
        <v>1-60960-071-1</v>
      </c>
      <c r="AC8" s="3" t="str">
        <f>"978-1-60960-071-6"</f>
        <v>978-1-60960-071-6</v>
      </c>
      <c r="AD8" s="3" t="str">
        <f>"1-60960-073-8"</f>
        <v>1-60960-073-8</v>
      </c>
      <c r="AE8" s="3" t="str">
        <f>"978-1-60960-073-0"</f>
        <v>978-1-60960-073-0</v>
      </c>
      <c r="AF8" s="3" t="s">
        <v>108</v>
      </c>
      <c r="AG8" s="3">
        <v>350</v>
      </c>
      <c r="AH8" s="3" t="s">
        <v>130</v>
      </c>
      <c r="AI8" s="3" t="s">
        <v>131</v>
      </c>
      <c r="AJ8" s="3"/>
      <c r="AK8" s="3" t="s">
        <v>98</v>
      </c>
      <c r="AL8" s="3" t="s">
        <v>111</v>
      </c>
      <c r="AM8" s="3" t="s">
        <v>98</v>
      </c>
      <c r="AN8" s="3" t="s">
        <v>132</v>
      </c>
      <c r="AO8" s="3" t="s">
        <v>133</v>
      </c>
      <c r="AP8" s="3" t="s">
        <v>134</v>
      </c>
    </row>
    <row r="9" spans="1:42" s="2" customFormat="1" ht="22.5" customHeight="1">
      <c r="A9" s="3" t="s">
        <v>135</v>
      </c>
      <c r="B9" s="3">
        <v>2011</v>
      </c>
      <c r="C9" s="3" t="s">
        <v>61</v>
      </c>
      <c r="D9" s="3" t="s">
        <v>44</v>
      </c>
      <c r="E9" s="3" t="s">
        <v>45</v>
      </c>
      <c r="F9" s="3" t="s">
        <v>136</v>
      </c>
      <c r="G9" s="3" t="s">
        <v>47</v>
      </c>
      <c r="H9" s="3">
        <v>1</v>
      </c>
      <c r="I9" s="3" t="s">
        <v>137</v>
      </c>
      <c r="J9" s="3" t="s">
        <v>138</v>
      </c>
      <c r="K9" s="3" t="s">
        <v>139</v>
      </c>
      <c r="L9" s="3"/>
      <c r="M9" s="3"/>
      <c r="N9" s="3"/>
      <c r="O9" s="3"/>
      <c r="P9" s="3"/>
      <c r="Q9" s="3"/>
      <c r="R9" s="3"/>
      <c r="S9" s="3" t="s">
        <v>140</v>
      </c>
      <c r="T9" s="3" t="s">
        <v>141</v>
      </c>
      <c r="U9" s="3"/>
      <c r="V9" s="3"/>
      <c r="W9" s="3"/>
      <c r="X9" s="3"/>
      <c r="Y9" s="3"/>
      <c r="Z9" s="3"/>
      <c r="AA9" s="3"/>
      <c r="AB9" s="3" t="str">
        <f>"1-60566-346-8"</f>
        <v>1-60566-346-8</v>
      </c>
      <c r="AC9" s="3" t="str">
        <f>"978-1-60566-346-3"</f>
        <v>978-1-60566-346-3</v>
      </c>
      <c r="AD9" s="3" t="str">
        <f>"1-60566-347-6"</f>
        <v>1-60566-347-6</v>
      </c>
      <c r="AE9" s="3" t="str">
        <f>"978-1-60566-347-0"</f>
        <v>978-1-60566-347-0</v>
      </c>
      <c r="AF9" s="3" t="s">
        <v>108</v>
      </c>
      <c r="AG9" s="3">
        <v>300</v>
      </c>
      <c r="AH9" s="3" t="s">
        <v>142</v>
      </c>
      <c r="AI9" s="3" t="s">
        <v>143</v>
      </c>
      <c r="AJ9" s="3"/>
      <c r="AK9" s="3" t="s">
        <v>144</v>
      </c>
      <c r="AL9" s="3" t="s">
        <v>144</v>
      </c>
      <c r="AM9" s="3" t="s">
        <v>145</v>
      </c>
      <c r="AN9" s="3" t="s">
        <v>146</v>
      </c>
      <c r="AO9" s="3" t="s">
        <v>147</v>
      </c>
      <c r="AP9" s="3" t="s">
        <v>148</v>
      </c>
    </row>
    <row r="10" spans="1:42" s="2" customFormat="1" ht="22.5" customHeight="1">
      <c r="A10" s="3" t="s">
        <v>149</v>
      </c>
      <c r="B10" s="3">
        <v>2011</v>
      </c>
      <c r="C10" s="3" t="s">
        <v>43</v>
      </c>
      <c r="D10" s="3" t="s">
        <v>44</v>
      </c>
      <c r="E10" s="3" t="s">
        <v>45</v>
      </c>
      <c r="F10" s="3" t="s">
        <v>88</v>
      </c>
      <c r="G10" s="3" t="s">
        <v>47</v>
      </c>
      <c r="H10" s="3">
        <v>1</v>
      </c>
      <c r="I10" s="3" t="s">
        <v>150</v>
      </c>
      <c r="J10" s="3" t="s">
        <v>151</v>
      </c>
      <c r="K10" s="3" t="s">
        <v>152</v>
      </c>
      <c r="L10" s="3"/>
      <c r="M10" s="3"/>
      <c r="N10" s="3"/>
      <c r="O10" s="3"/>
      <c r="P10" s="3"/>
      <c r="Q10" s="3"/>
      <c r="R10" s="3"/>
      <c r="S10" s="3" t="s">
        <v>153</v>
      </c>
      <c r="T10" s="3" t="s">
        <v>154</v>
      </c>
      <c r="U10" s="3"/>
      <c r="V10" s="3"/>
      <c r="W10" s="3"/>
      <c r="X10" s="3"/>
      <c r="Y10" s="3"/>
      <c r="Z10" s="3"/>
      <c r="AA10" s="3"/>
      <c r="AB10" s="3" t="str">
        <f>"1-61520-617-5"</f>
        <v>1-61520-617-5</v>
      </c>
      <c r="AC10" s="3" t="str">
        <f>"978-1-61520-617-9"</f>
        <v>978-1-61520-617-9</v>
      </c>
      <c r="AD10" s="3" t="str">
        <f>"1-61520-618-3"</f>
        <v>1-61520-618-3</v>
      </c>
      <c r="AE10" s="3" t="str">
        <f>"978-1-61520-618-6"</f>
        <v>978-1-61520-618-6</v>
      </c>
      <c r="AF10" s="3" t="s">
        <v>108</v>
      </c>
      <c r="AG10" s="3">
        <v>608</v>
      </c>
      <c r="AH10" s="3" t="s">
        <v>155</v>
      </c>
      <c r="AI10" s="3" t="s">
        <v>156</v>
      </c>
      <c r="AJ10" s="3"/>
      <c r="AK10" s="3" t="s">
        <v>157</v>
      </c>
      <c r="AL10" s="3" t="s">
        <v>158</v>
      </c>
      <c r="AM10" s="3" t="s">
        <v>157</v>
      </c>
      <c r="AN10" s="3" t="s">
        <v>159</v>
      </c>
      <c r="AO10" s="3" t="s">
        <v>160</v>
      </c>
      <c r="AP10" s="3" t="s">
        <v>161</v>
      </c>
    </row>
    <row r="11" spans="1:42" s="2" customFormat="1" ht="22.5" customHeight="1">
      <c r="A11" s="3" t="s">
        <v>162</v>
      </c>
      <c r="B11" s="3">
        <v>2009</v>
      </c>
      <c r="C11" s="3" t="s">
        <v>61</v>
      </c>
      <c r="D11" s="3" t="s">
        <v>44</v>
      </c>
      <c r="E11" s="3" t="s">
        <v>45</v>
      </c>
      <c r="F11" s="3" t="s">
        <v>88</v>
      </c>
      <c r="G11" s="3" t="s">
        <v>163</v>
      </c>
      <c r="H11" s="3">
        <v>1</v>
      </c>
      <c r="I11" s="3" t="s">
        <v>164</v>
      </c>
      <c r="J11" s="3" t="s">
        <v>165</v>
      </c>
      <c r="K11" s="3"/>
      <c r="L11" s="3"/>
      <c r="M11" s="3"/>
      <c r="N11" s="3"/>
      <c r="O11" s="3"/>
      <c r="P11" s="3"/>
      <c r="Q11" s="3"/>
      <c r="R11" s="3"/>
      <c r="S11" s="3" t="s">
        <v>166</v>
      </c>
      <c r="T11" s="3"/>
      <c r="U11" s="3"/>
      <c r="V11" s="3"/>
      <c r="W11" s="3"/>
      <c r="X11" s="3"/>
      <c r="Y11" s="3"/>
      <c r="Z11" s="3"/>
      <c r="AA11" s="3"/>
      <c r="AB11" s="3" t="str">
        <f>"1-59904-546-X"</f>
        <v>1-59904-546-X</v>
      </c>
      <c r="AC11" s="3" t="str">
        <f>"978-1-59904-546-7"</f>
        <v>978-1-59904-546-7</v>
      </c>
      <c r="AD11" s="3" t="str">
        <f>"1-59904-548-6"</f>
        <v>1-59904-548-6</v>
      </c>
      <c r="AE11" s="3" t="str">
        <f>"978-1-59904-548-1"</f>
        <v>978-1-59904-548-1</v>
      </c>
      <c r="AF11" s="3" t="s">
        <v>108</v>
      </c>
      <c r="AG11" s="3">
        <v>358</v>
      </c>
      <c r="AH11" s="3" t="s">
        <v>167</v>
      </c>
      <c r="AI11" s="3" t="s">
        <v>168</v>
      </c>
      <c r="AJ11" s="3"/>
      <c r="AK11" s="3" t="s">
        <v>157</v>
      </c>
      <c r="AL11" s="3" t="s">
        <v>157</v>
      </c>
      <c r="AM11" s="3" t="s">
        <v>145</v>
      </c>
      <c r="AN11" s="3" t="s">
        <v>108</v>
      </c>
      <c r="AO11" s="3" t="s">
        <v>169</v>
      </c>
      <c r="AP11" s="3" t="s">
        <v>170</v>
      </c>
    </row>
    <row r="12" spans="1:42" s="2" customFormat="1" ht="22.5" customHeight="1">
      <c r="A12" s="3" t="s">
        <v>171</v>
      </c>
      <c r="B12" s="3">
        <v>2008</v>
      </c>
      <c r="C12" s="3" t="s">
        <v>61</v>
      </c>
      <c r="D12" s="3" t="s">
        <v>44</v>
      </c>
      <c r="E12" s="3" t="s">
        <v>45</v>
      </c>
      <c r="F12" s="3" t="s">
        <v>88</v>
      </c>
      <c r="G12" s="3" t="s">
        <v>163</v>
      </c>
      <c r="H12" s="3">
        <v>1</v>
      </c>
      <c r="I12" s="3" t="s">
        <v>172</v>
      </c>
      <c r="J12" s="3" t="s">
        <v>173</v>
      </c>
      <c r="K12" s="3" t="s">
        <v>174</v>
      </c>
      <c r="L12" s="3"/>
      <c r="M12" s="3"/>
      <c r="N12" s="3"/>
      <c r="O12" s="3"/>
      <c r="P12" s="3"/>
      <c r="Q12" s="3"/>
      <c r="R12" s="3"/>
      <c r="S12" s="3" t="s">
        <v>175</v>
      </c>
      <c r="T12" s="3" t="s">
        <v>176</v>
      </c>
      <c r="U12" s="3"/>
      <c r="V12" s="3"/>
      <c r="W12" s="3"/>
      <c r="X12" s="3"/>
      <c r="Y12" s="3"/>
      <c r="Z12" s="3"/>
      <c r="AA12" s="3"/>
      <c r="AB12" s="3" t="str">
        <f>"1-59904-921-X"</f>
        <v>1-59904-921-X</v>
      </c>
      <c r="AC12" s="3" t="str">
        <f>"978-1-59904-921-2"</f>
        <v>978-1-59904-921-2</v>
      </c>
      <c r="AD12" s="3" t="str">
        <f>"1-59904-923-6"</f>
        <v>1-59904-923-6</v>
      </c>
      <c r="AE12" s="3" t="str">
        <f>"978-1-59904-923-6"</f>
        <v>978-1-59904-923-6</v>
      </c>
      <c r="AF12" s="3" t="s">
        <v>108</v>
      </c>
      <c r="AG12" s="3">
        <v>424</v>
      </c>
      <c r="AH12" s="3" t="s">
        <v>177</v>
      </c>
      <c r="AI12" s="3" t="s">
        <v>178</v>
      </c>
      <c r="AJ12" s="3"/>
      <c r="AK12" s="3" t="s">
        <v>111</v>
      </c>
      <c r="AL12" s="3" t="s">
        <v>111</v>
      </c>
      <c r="AM12" s="3" t="s">
        <v>179</v>
      </c>
      <c r="AN12" s="3" t="s">
        <v>108</v>
      </c>
      <c r="AO12" s="3" t="s">
        <v>180</v>
      </c>
      <c r="AP12" s="3" t="s">
        <v>181</v>
      </c>
    </row>
    <row r="13" spans="1:42" s="2" customFormat="1" ht="22.5" customHeight="1">
      <c r="A13" s="3" t="s">
        <v>182</v>
      </c>
      <c r="B13" s="3">
        <v>2007</v>
      </c>
      <c r="C13" s="3" t="s">
        <v>61</v>
      </c>
      <c r="D13" s="3" t="s">
        <v>44</v>
      </c>
      <c r="E13" s="3" t="s">
        <v>45</v>
      </c>
      <c r="F13" s="3" t="s">
        <v>88</v>
      </c>
      <c r="G13" s="3" t="s">
        <v>47</v>
      </c>
      <c r="H13" s="3">
        <v>1</v>
      </c>
      <c r="I13" s="3" t="s">
        <v>183</v>
      </c>
      <c r="J13" s="3" t="s">
        <v>184</v>
      </c>
      <c r="K13" s="3"/>
      <c r="L13" s="3"/>
      <c r="M13" s="3"/>
      <c r="N13" s="3"/>
      <c r="O13" s="3"/>
      <c r="P13" s="3"/>
      <c r="Q13" s="3"/>
      <c r="R13" s="3"/>
      <c r="S13" s="3" t="s">
        <v>185</v>
      </c>
      <c r="T13" s="3"/>
      <c r="U13" s="3"/>
      <c r="V13" s="3"/>
      <c r="W13" s="3"/>
      <c r="X13" s="3"/>
      <c r="Y13" s="3"/>
      <c r="Z13" s="3"/>
      <c r="AA13" s="3"/>
      <c r="AB13" s="3" t="str">
        <f>"1-59904-243-6"</f>
        <v>1-59904-243-6</v>
      </c>
      <c r="AC13" s="3" t="str">
        <f>"978-1-59904-243-5"</f>
        <v>978-1-59904-243-5</v>
      </c>
      <c r="AD13" s="3" t="str">
        <f>"1-59904-245-2"</f>
        <v>1-59904-245-2</v>
      </c>
      <c r="AE13" s="3" t="str">
        <f>"978-1-59904-245-9"</f>
        <v>978-1-59904-245-9</v>
      </c>
      <c r="AF13" s="3" t="s">
        <v>108</v>
      </c>
      <c r="AG13" s="3">
        <v>324</v>
      </c>
      <c r="AH13" s="3" t="s">
        <v>186</v>
      </c>
      <c r="AI13" s="3" t="s">
        <v>187</v>
      </c>
      <c r="AJ13" s="3"/>
      <c r="AK13" s="3" t="s">
        <v>179</v>
      </c>
      <c r="AL13" s="3" t="s">
        <v>179</v>
      </c>
      <c r="AM13" s="3" t="s">
        <v>145</v>
      </c>
      <c r="AN13" s="3" t="s">
        <v>108</v>
      </c>
      <c r="AO13" s="3" t="s">
        <v>188</v>
      </c>
      <c r="AP13" s="3" t="s">
        <v>189</v>
      </c>
    </row>
    <row r="14" spans="1:42" s="2" customFormat="1" ht="22.5" customHeight="1">
      <c r="A14" s="3" t="s">
        <v>190</v>
      </c>
      <c r="B14" s="3">
        <v>2007</v>
      </c>
      <c r="C14" s="3" t="s">
        <v>191</v>
      </c>
      <c r="D14" s="3" t="s">
        <v>44</v>
      </c>
      <c r="E14" s="3" t="s">
        <v>45</v>
      </c>
      <c r="F14" s="3" t="s">
        <v>88</v>
      </c>
      <c r="G14" s="3" t="s">
        <v>163</v>
      </c>
      <c r="H14" s="3">
        <v>1</v>
      </c>
      <c r="I14" s="3" t="s">
        <v>192</v>
      </c>
      <c r="J14" s="3" t="s">
        <v>193</v>
      </c>
      <c r="K14" s="3" t="s">
        <v>194</v>
      </c>
      <c r="L14" s="3"/>
      <c r="M14" s="3"/>
      <c r="N14" s="3"/>
      <c r="O14" s="3"/>
      <c r="P14" s="3"/>
      <c r="Q14" s="3"/>
      <c r="R14" s="3"/>
      <c r="S14" s="3" t="s">
        <v>195</v>
      </c>
      <c r="T14" s="3" t="s">
        <v>196</v>
      </c>
      <c r="U14" s="3"/>
      <c r="V14" s="3"/>
      <c r="W14" s="3"/>
      <c r="X14" s="3"/>
      <c r="Y14" s="3"/>
      <c r="Z14" s="3"/>
      <c r="AA14" s="3"/>
      <c r="AB14" s="3" t="str">
        <f>"1-59904-237-1"</f>
        <v>1-59904-237-1</v>
      </c>
      <c r="AC14" s="3" t="str">
        <f>"978-1-59904-237-4"</f>
        <v>978-1-59904-237-4</v>
      </c>
      <c r="AD14" s="3" t="str">
        <f>"1-59904-239-8"</f>
        <v>1-59904-239-8</v>
      </c>
      <c r="AE14" s="3" t="str">
        <f>"978-1-59904-239-8"</f>
        <v>978-1-59904-239-8</v>
      </c>
      <c r="AF14" s="3" t="s">
        <v>108</v>
      </c>
      <c r="AG14" s="3">
        <v>300</v>
      </c>
      <c r="AH14" s="3" t="s">
        <v>197</v>
      </c>
      <c r="AI14" s="3"/>
      <c r="AJ14" s="3"/>
      <c r="AK14" s="3" t="s">
        <v>198</v>
      </c>
      <c r="AL14" s="3" t="s">
        <v>198</v>
      </c>
      <c r="AM14" s="3" t="s">
        <v>179</v>
      </c>
      <c r="AN14" s="3" t="s">
        <v>108</v>
      </c>
      <c r="AO14" s="3" t="s">
        <v>199</v>
      </c>
      <c r="AP14" s="3" t="s">
        <v>200</v>
      </c>
    </row>
    <row r="15" spans="1:42" s="2" customFormat="1" ht="22.5" customHeight="1">
      <c r="A15" s="3" t="s">
        <v>201</v>
      </c>
      <c r="B15" s="3">
        <v>2007</v>
      </c>
      <c r="C15" s="3" t="s">
        <v>191</v>
      </c>
      <c r="D15" s="3" t="s">
        <v>44</v>
      </c>
      <c r="E15" s="3" t="s">
        <v>45</v>
      </c>
      <c r="F15" s="3" t="s">
        <v>88</v>
      </c>
      <c r="G15" s="3" t="s">
        <v>163</v>
      </c>
      <c r="H15" s="3">
        <v>1</v>
      </c>
      <c r="I15" s="3" t="s">
        <v>202</v>
      </c>
      <c r="J15" s="3" t="s">
        <v>203</v>
      </c>
      <c r="K15" s="3"/>
      <c r="L15" s="3"/>
      <c r="M15" s="3"/>
      <c r="N15" s="3"/>
      <c r="O15" s="3"/>
      <c r="P15" s="3"/>
      <c r="Q15" s="3"/>
      <c r="R15" s="3"/>
      <c r="S15" s="3" t="s">
        <v>204</v>
      </c>
      <c r="T15" s="3"/>
      <c r="U15" s="3"/>
      <c r="V15" s="3"/>
      <c r="W15" s="3"/>
      <c r="X15" s="3"/>
      <c r="Y15" s="3"/>
      <c r="Z15" s="3"/>
      <c r="AA15" s="3"/>
      <c r="AB15" s="3" t="str">
        <f>"1-59904-423-4"</f>
        <v>1-59904-423-4</v>
      </c>
      <c r="AC15" s="3" t="str">
        <f>"978-1-59904-423-1"</f>
        <v>978-1-59904-423-1</v>
      </c>
      <c r="AD15" s="3" t="str">
        <f>"1-59904-425-0"</f>
        <v>1-59904-425-0</v>
      </c>
      <c r="AE15" s="3" t="str">
        <f>"978-1-59904-425-5"</f>
        <v>978-1-59904-425-5</v>
      </c>
      <c r="AF15" s="3" t="s">
        <v>108</v>
      </c>
      <c r="AG15" s="3">
        <v>312</v>
      </c>
      <c r="AH15" s="3" t="s">
        <v>205</v>
      </c>
      <c r="AI15" s="3"/>
      <c r="AJ15" s="3"/>
      <c r="AK15" s="3" t="s">
        <v>206</v>
      </c>
      <c r="AL15" s="3" t="s">
        <v>206</v>
      </c>
      <c r="AM15" s="3" t="s">
        <v>207</v>
      </c>
      <c r="AN15" s="3" t="s">
        <v>108</v>
      </c>
      <c r="AO15" s="3" t="s">
        <v>208</v>
      </c>
      <c r="AP15" s="3" t="s">
        <v>209</v>
      </c>
    </row>
    <row r="16" spans="1:42" s="2" customFormat="1" ht="22.5" customHeight="1">
      <c r="A16" s="3" t="s">
        <v>210</v>
      </c>
      <c r="B16" s="3">
        <v>2005</v>
      </c>
      <c r="C16" s="3" t="s">
        <v>211</v>
      </c>
      <c r="D16" s="3" t="s">
        <v>44</v>
      </c>
      <c r="E16" s="3" t="s">
        <v>45</v>
      </c>
      <c r="F16" s="3" t="s">
        <v>88</v>
      </c>
      <c r="G16" s="3" t="s">
        <v>163</v>
      </c>
      <c r="H16" s="3">
        <v>1</v>
      </c>
      <c r="I16" s="3" t="s">
        <v>212</v>
      </c>
      <c r="J16" s="3" t="s">
        <v>213</v>
      </c>
      <c r="K16" s="3"/>
      <c r="L16" s="3"/>
      <c r="M16" s="3"/>
      <c r="N16" s="3"/>
      <c r="O16" s="3"/>
      <c r="P16" s="3"/>
      <c r="Q16" s="3"/>
      <c r="R16" s="3"/>
      <c r="S16" s="3"/>
      <c r="T16" s="3"/>
      <c r="U16" s="3"/>
      <c r="V16" s="3"/>
      <c r="W16" s="3"/>
      <c r="X16" s="3"/>
      <c r="Y16" s="3"/>
      <c r="Z16" s="3"/>
      <c r="AA16" s="3"/>
      <c r="AB16" s="3" t="str">
        <f>"1-59140-805-9"</f>
        <v>1-59140-805-9</v>
      </c>
      <c r="AC16" s="3" t="str">
        <f>"978-1-59140-805-5"</f>
        <v>978-1-59140-805-5</v>
      </c>
      <c r="AD16" s="3" t="str">
        <f>"1-59140-601-3"</f>
        <v>1-59140-601-3</v>
      </c>
      <c r="AE16" s="3" t="str">
        <f>"978-1-59140-601-3"</f>
        <v>978-1-59140-601-3</v>
      </c>
      <c r="AF16" s="3" t="s">
        <v>108</v>
      </c>
      <c r="AG16" s="3">
        <v>250</v>
      </c>
      <c r="AH16" s="3" t="s">
        <v>214</v>
      </c>
      <c r="AI16" s="3"/>
      <c r="AJ16" s="3"/>
      <c r="AK16" s="3" t="s">
        <v>215</v>
      </c>
      <c r="AL16" s="3" t="s">
        <v>215</v>
      </c>
      <c r="AM16" s="3" t="s">
        <v>108</v>
      </c>
      <c r="AN16" s="3" t="s">
        <v>108</v>
      </c>
      <c r="AO16" s="3" t="s">
        <v>216</v>
      </c>
      <c r="AP16" s="3" t="s">
        <v>217</v>
      </c>
    </row>
    <row r="17" spans="1:42" s="2" customFormat="1" ht="22.5" customHeight="1">
      <c r="A17" s="4">
        <v>37628</v>
      </c>
      <c r="B17" s="3">
        <v>2004</v>
      </c>
      <c r="C17" s="3" t="s">
        <v>191</v>
      </c>
      <c r="D17" s="3" t="s">
        <v>44</v>
      </c>
      <c r="E17" s="3" t="s">
        <v>45</v>
      </c>
      <c r="F17" s="3" t="s">
        <v>88</v>
      </c>
      <c r="G17" s="3" t="s">
        <v>47</v>
      </c>
      <c r="H17" s="3">
        <v>1</v>
      </c>
      <c r="I17" s="3" t="s">
        <v>218</v>
      </c>
      <c r="J17" s="3" t="s">
        <v>219</v>
      </c>
      <c r="K17" s="3" t="s">
        <v>220</v>
      </c>
      <c r="L17" s="3"/>
      <c r="M17" s="3"/>
      <c r="N17" s="3"/>
      <c r="O17" s="3"/>
      <c r="P17" s="3"/>
      <c r="Q17" s="3"/>
      <c r="R17" s="3"/>
      <c r="S17" s="3" t="s">
        <v>221</v>
      </c>
      <c r="T17" s="3" t="s">
        <v>222</v>
      </c>
      <c r="U17" s="3"/>
      <c r="V17" s="3"/>
      <c r="W17" s="3"/>
      <c r="X17" s="3"/>
      <c r="Y17" s="3"/>
      <c r="Z17" s="3"/>
      <c r="AA17" s="3"/>
      <c r="AB17" s="3" t="str">
        <f>"1-59140-162-3"</f>
        <v>1-59140-162-3</v>
      </c>
      <c r="AC17" s="3" t="str">
        <f>"978-1-59140-162-9"</f>
        <v>978-1-59140-162-9</v>
      </c>
      <c r="AD17" s="3" t="str">
        <f>"1-59140-163-1"</f>
        <v>1-59140-163-1</v>
      </c>
      <c r="AE17" s="3" t="str">
        <f>"978-1-59140-163-6"</f>
        <v>978-1-59140-163-6</v>
      </c>
      <c r="AF17" s="3" t="s">
        <v>108</v>
      </c>
      <c r="AG17" s="3">
        <v>373</v>
      </c>
      <c r="AH17" s="3" t="s">
        <v>223</v>
      </c>
      <c r="AI17" s="3"/>
      <c r="AJ17" s="3"/>
      <c r="AK17" s="3" t="s">
        <v>157</v>
      </c>
      <c r="AL17" s="3" t="s">
        <v>224</v>
      </c>
      <c r="AM17" s="3" t="s">
        <v>157</v>
      </c>
      <c r="AN17" s="3" t="s">
        <v>108</v>
      </c>
      <c r="AO17" s="3" t="s">
        <v>225</v>
      </c>
      <c r="AP17" s="3" t="s">
        <v>226</v>
      </c>
    </row>
    <row r="18" spans="1:42" s="2" customFormat="1" ht="22.5" customHeight="1">
      <c r="A18" s="4">
        <v>37263</v>
      </c>
      <c r="B18" s="3">
        <v>2003</v>
      </c>
      <c r="C18" s="3" t="s">
        <v>191</v>
      </c>
      <c r="D18" s="3" t="s">
        <v>44</v>
      </c>
      <c r="E18" s="3" t="s">
        <v>45</v>
      </c>
      <c r="F18" s="3" t="s">
        <v>88</v>
      </c>
      <c r="G18" s="3" t="s">
        <v>47</v>
      </c>
      <c r="H18" s="3">
        <v>1</v>
      </c>
      <c r="I18" s="3" t="s">
        <v>227</v>
      </c>
      <c r="J18" s="3" t="s">
        <v>228</v>
      </c>
      <c r="K18" s="3"/>
      <c r="L18" s="3"/>
      <c r="M18" s="3"/>
      <c r="N18" s="3"/>
      <c r="O18" s="3"/>
      <c r="P18" s="3"/>
      <c r="Q18" s="3"/>
      <c r="R18" s="3"/>
      <c r="S18" s="3"/>
      <c r="T18" s="3"/>
      <c r="U18" s="3"/>
      <c r="V18" s="3"/>
      <c r="W18" s="3"/>
      <c r="X18" s="3"/>
      <c r="Y18" s="3"/>
      <c r="Z18" s="3"/>
      <c r="AA18" s="3"/>
      <c r="AB18" s="3" t="str">
        <f>"1-59140-040-6"</f>
        <v>1-59140-040-6</v>
      </c>
      <c r="AC18" s="3" t="str">
        <f>"978-1-59140-040-0"</f>
        <v>978-1-59140-040-0</v>
      </c>
      <c r="AD18" s="3" t="str">
        <f>"1-59140-069-4"</f>
        <v>1-59140-069-4</v>
      </c>
      <c r="AE18" s="3" t="str">
        <f>"978-1-59140-069-1"</f>
        <v>978-1-59140-069-1</v>
      </c>
      <c r="AF18" s="3" t="s">
        <v>108</v>
      </c>
      <c r="AG18" s="3">
        <v>292</v>
      </c>
      <c r="AH18" s="3" t="s">
        <v>229</v>
      </c>
      <c r="AI18" s="3"/>
      <c r="AJ18" s="3"/>
      <c r="AK18" s="3" t="s">
        <v>230</v>
      </c>
      <c r="AL18" s="3" t="s">
        <v>230</v>
      </c>
      <c r="AM18" s="3" t="s">
        <v>231</v>
      </c>
      <c r="AN18" s="3" t="s">
        <v>108</v>
      </c>
      <c r="AO18" s="3" t="s">
        <v>232</v>
      </c>
      <c r="AP18" s="3" t="s">
        <v>233</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Title-List-Business-Innovations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2014-03-23T23:41:44Z</dcterms:created>
  <dcterms:modified xsi:type="dcterms:W3CDTF">2014-03-23T23:41:44Z</dcterms:modified>
</cp:coreProperties>
</file>