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30" windowWidth="28755" windowHeight="12840"/>
  </bookViews>
  <sheets>
    <sheet name="Title-List-Biometrics-and-Surve" sheetId="1" r:id="rId1"/>
  </sheets>
  <calcPr calcId="125725"/>
</workbook>
</file>

<file path=xl/calcChain.xml><?xml version="1.0" encoding="utf-8"?>
<calcChain xmlns="http://schemas.openxmlformats.org/spreadsheetml/2006/main">
  <c r="AE15" i="1"/>
  <c r="AD15"/>
  <c r="AC15"/>
  <c r="AB15"/>
  <c r="AE14"/>
  <c r="AD14"/>
  <c r="AC14"/>
  <c r="AB14"/>
  <c r="AE13"/>
  <c r="AD13"/>
  <c r="AC13"/>
  <c r="AB13"/>
  <c r="AE12"/>
  <c r="AD12"/>
  <c r="AC12"/>
  <c r="AB12"/>
  <c r="AE11"/>
  <c r="AD11"/>
  <c r="AC11"/>
  <c r="AB11"/>
  <c r="AE10"/>
  <c r="AD10"/>
  <c r="AC10"/>
  <c r="AB10"/>
  <c r="AE9"/>
  <c r="AD9"/>
  <c r="AC9"/>
  <c r="AB9"/>
  <c r="AE8"/>
  <c r="AD8"/>
  <c r="AC8"/>
  <c r="AB8"/>
  <c r="AE7"/>
  <c r="AD7"/>
  <c r="AC7"/>
  <c r="AB7"/>
  <c r="AE6"/>
  <c r="AD6"/>
  <c r="AC6"/>
  <c r="AB6"/>
  <c r="AE5"/>
  <c r="AD5"/>
  <c r="AC5"/>
  <c r="AB5"/>
  <c r="AE4"/>
  <c r="AD4"/>
  <c r="AC4"/>
  <c r="AB4"/>
  <c r="AF3"/>
  <c r="AE3"/>
  <c r="AD3"/>
  <c r="AC3"/>
  <c r="AB3"/>
  <c r="AF2"/>
  <c r="AE2"/>
  <c r="AD2"/>
  <c r="AC2"/>
  <c r="AB2"/>
</calcChain>
</file>

<file path=xl/sharedStrings.xml><?xml version="1.0" encoding="utf-8"?>
<sst xmlns="http://schemas.openxmlformats.org/spreadsheetml/2006/main" count="329" uniqueCount="226">
  <si>
    <t>Publication Date</t>
  </si>
  <si>
    <t>Copyright Year</t>
  </si>
  <si>
    <t>Imprint</t>
  </si>
  <si>
    <t>Subject</t>
  </si>
  <si>
    <t>Category</t>
  </si>
  <si>
    <t>Topic</t>
  </si>
  <si>
    <t>Edited/ Authored</t>
  </si>
  <si>
    <t>Volume Count</t>
  </si>
  <si>
    <t>Title</t>
  </si>
  <si>
    <t>Editor/Author 1</t>
  </si>
  <si>
    <t>Editor/Author 2</t>
  </si>
  <si>
    <t>Editor/Author 3</t>
  </si>
  <si>
    <t>Editor/Author 4</t>
  </si>
  <si>
    <t>Editor/Author 5</t>
  </si>
  <si>
    <t>Editor/Author 6</t>
  </si>
  <si>
    <t>Editor/Author 7</t>
  </si>
  <si>
    <t>Editor/Author 8</t>
  </si>
  <si>
    <t>Editor/Author 9</t>
  </si>
  <si>
    <t>Affiliation 1</t>
  </si>
  <si>
    <t>Affiliation 2</t>
  </si>
  <si>
    <t>Affiliation 3</t>
  </si>
  <si>
    <t>Affiliation 4</t>
  </si>
  <si>
    <t>Affiliation 5</t>
  </si>
  <si>
    <t>Affiliation 6</t>
  </si>
  <si>
    <t>Affiliation 7</t>
  </si>
  <si>
    <t>Affiliation 8</t>
  </si>
  <si>
    <t>Affiliation 9</t>
  </si>
  <si>
    <t>ISBN 10 (hardcover)</t>
  </si>
  <si>
    <t>ISBN 13 (hardcover)</t>
  </si>
  <si>
    <t>EISBN 10</t>
  </si>
  <si>
    <t>EISBN 13</t>
  </si>
  <si>
    <t>ISBN 13 Print + Perpetual</t>
  </si>
  <si>
    <t>Estimated Page Count</t>
  </si>
  <si>
    <t>Brief Description</t>
  </si>
  <si>
    <t>Topics Covered</t>
  </si>
  <si>
    <t>Key Features</t>
  </si>
  <si>
    <t>BISAC 1</t>
  </si>
  <si>
    <t>BISAC 2</t>
  </si>
  <si>
    <t>BISAC 3</t>
  </si>
  <si>
    <t>BIC</t>
  </si>
  <si>
    <t>Persistent URL</t>
  </si>
  <si>
    <t>Website URL</t>
  </si>
  <si>
    <t>10/31/2011</t>
  </si>
  <si>
    <t>Medical Information Science Reference</t>
  </si>
  <si>
    <t>Medicine, Healthcare, and Life Sciences</t>
  </si>
  <si>
    <t>Medical Engineering</t>
  </si>
  <si>
    <t>Biometrics</t>
  </si>
  <si>
    <t>Authored</t>
  </si>
  <si>
    <t>Gaze Interaction and Applications of Eye Tracking: Advances in Assistive Technologies</t>
  </si>
  <si>
    <t>Päivi Majaranta</t>
  </si>
  <si>
    <t>Hirotaka Aoki</t>
  </si>
  <si>
    <t>Mick Donegan</t>
  </si>
  <si>
    <t>Dan Witzner Hansen</t>
  </si>
  <si>
    <t>John Paulin Hansen</t>
  </si>
  <si>
    <t>Aulikki Hyrskykari</t>
  </si>
  <si>
    <t>Kari-Jouko Räihä</t>
  </si>
  <si>
    <t>University of Tampere, Finland</t>
  </si>
  <si>
    <t>Tokyo Institute of Technology, Japan</t>
  </si>
  <si>
    <t>The ACE Centre, UK</t>
  </si>
  <si>
    <t>IT University of Copenhagen, Denmark</t>
  </si>
  <si>
    <t>Recent advances in eye tracking technology will allow for a proliferation of new applications. Improvements in interactive methods using eye movement and gaze control could result in faster and more efficient human computer interfaces, benefitting users with and without disabilities.Gaze Interaction and Applications of Eye Tracking: Advances in Assistive Technologies focuses on interactive communication and control tools based on gaze tracking, including eye typing, computer control, and gaming, with special attention to assistive technologies. For researchers and practitioners interested in the applied use of gaze tracking, the book offers instructions for building a basic eye tracker from off-the-shelf components, gives practical hints on building interactive applications, presents smooth and efficient interaction techniques, and summarizes the results of effective research on cutting edge gaze interaction applications.</t>
  </si>
  <si>
    <t>Applications for People with Disabilities; Assistive Technologies; Eye Tracking; Gaze Control; Gaze Interaction; Gaze Tracking; Gaze-Aware Systems; Human computer interfaces; User Interfaces;</t>
  </si>
  <si>
    <t>COM016000</t>
  </si>
  <si>
    <t>COM082000</t>
  </si>
  <si>
    <t>UYQV</t>
  </si>
  <si>
    <t>http://services.igi-global.com/resolvedoi/resolve.aspx?doi=10.4018/978-1-61350-098-9</t>
  </si>
  <si>
    <t>http://www.igi-global.com/book/gaze-interaction-applications-eye-tracking/51941</t>
  </si>
  <si>
    <t>09/30/2011</t>
  </si>
  <si>
    <t>Information Science Reference</t>
  </si>
  <si>
    <t>Security and Forensics</t>
  </si>
  <si>
    <t>IT Security and Ethics</t>
  </si>
  <si>
    <t>Edited</t>
  </si>
  <si>
    <t>Continuous Authentication Using Biometrics: Data, Models, and Metrics</t>
  </si>
  <si>
    <t>Issa Traore</t>
  </si>
  <si>
    <t>Ahmed Awad E. Ahmed</t>
  </si>
  <si>
    <t>University of Victoria, Canada</t>
  </si>
  <si>
    <t>User authentication is the process of verifying whether the identity of a user is genuine prior to granting him or her access to resources or services in a secured environment. Traditionally, user authentication is performed statically at the point of entry of the system; however, continuous authentication (CA) seeks to address the shortcomings of this method by providing increased session security and combating insider threat.Continuous Authentication Using Biometrics: Data, Models, and Metrics presents chapters on continuous authentication using biometrics that have been contributed by the leading experts in this recent, fast growing research area. These chapters collectively provide a thorough and concise introduction to the field of biometric-based continuous authentication. The book covers the conceptual framework underlying continuous authentication and presents detailed processing models for various types of practical continuous authentication applications.</t>
  </si>
  <si>
    <t>Cognitive Biometrics; Continuous and Non-Disruptive Driver Authentication; Continuous Authentication; Continuous Biometric Authentication; Keystroke Analysis for Intrusion Detection; Keystroke Dynamics; Neural Networks; Performance Metrics for Continuous Authentication; Wearable Motion Recording Sensors;</t>
  </si>
  <si>
    <t>COM053000</t>
  </si>
  <si>
    <t>COM043000</t>
  </si>
  <si>
    <t>UR</t>
  </si>
  <si>
    <t>http://services.igi-global.com/resolvedoi/resolve.aspx?doi=10.4018/978-1-61350-129-0</t>
  </si>
  <si>
    <t>http://www.igi-global.com/book/continuous-authentication-using-biometrics/52722</t>
  </si>
  <si>
    <t>11/30/2010</t>
  </si>
  <si>
    <t>Information Security &amp; Privacy</t>
  </si>
  <si>
    <t>Personal Data Privacy and Protection in a Surveillance Era: Technologies and Practices</t>
  </si>
  <si>
    <t>Christina Akrivopoulou</t>
  </si>
  <si>
    <t>Athanasios Psygkas</t>
  </si>
  <si>
    <t>Aristotle University of Thessaloniki, Greece</t>
  </si>
  <si>
    <t>Yale Law School, USA</t>
  </si>
  <si>
    <t>N/A</t>
  </si>
  <si>
    <t>In recent years, with rapidly advancing technology and a more globalized culture, the importance of privacy has become paramount. The legal protection of privacy against these new technological threats is a major discussion point in Europe as well as in the United States.Personal Data Privacy and Protection in a Surveillance Era: Technologies and Practices spans a number of interdependent and emerging topics in the area of legal protection of privacy and technology. This book explores the new threats that cyberspace poses to the privacy of individuals, as well as the threats that surveillance technologies generate in public spaces and in digital communication. It examines media practices and privacy frameworks in the fields of copyright, digital management and genetic information. New models of data protection are proposed along with their advantages and disadvantages.</t>
  </si>
  <si>
    <t>Anonymity and Cyberspace; Autonomy and intellectual property; Data protection and Privacy; Media and the threats to the private life of the individual; Privacy and medico-norms; Privacy of Public Figures; Privacy versus freedom of the press; Secrecy and privacy in telecommunications; Securing privacy: new technologies; Surveillance in public spaces; Technology and monitoring private life;</t>
  </si>
  <si>
    <t>COM060040</t>
  </si>
  <si>
    <t>URD</t>
  </si>
  <si>
    <t>http://services.igi-global.com/resolvedoi/resolve.aspx?doi=10.4018/978-1-60960-083-9</t>
  </si>
  <si>
    <t>http://www.igi-global.com/book/personal-data-privacy-protection-surveillance/41904</t>
  </si>
  <si>
    <t>09/30/2010</t>
  </si>
  <si>
    <t>Surveillance Technologies and Early Warning Systems: Data Mining Applications for Risk Detection</t>
  </si>
  <si>
    <t>Ali Serhan Koyuncugil</t>
  </si>
  <si>
    <t>Nermin Ozgulbas</t>
  </si>
  <si>
    <t>Capital Markets Board of Turkey, Turkey, and Baskent University, Turkey</t>
  </si>
  <si>
    <t>Baskent University, Turkey</t>
  </si>
  <si>
    <t>The modern world is fraught with risk, from natural disasters and terrorist attacks, to financial crises and pandemics. Assessing and planning for these risks can be done with a conventional human-based approach but this often requires large amounts of time and resources.Surveillance Technologies and Early Warning Systems: Data Mining Applications for Risk Detection has never been more important, as the research this book presents an alternative to conventional surveillance and risk assessment. This book is a multidisciplinary excursion comprised of data mining, early warning systems, information technologies and risk management and explores the intersection of these components in problematic domains. It offers the ability to apply the most modern techniques to age old problems allowing for increased effectiveness in the response to future, eminent, and present risk.</t>
  </si>
  <si>
    <t>Active Risk Management; Data Mining For Surveillance; Early warning systems; Economic Crime Risk Management; Financial Crisis Prevention; Knowledge Discovery in Databases; Machine Learning Techniques; Prevention Of Crime; Privacy Protection; Statistical Estimations Divergence;</t>
  </si>
  <si>
    <t>COM021030</t>
  </si>
  <si>
    <t>http://services.igi-global.com/resolvedoi/resolve.aspx?doi=10.4018/978-1-61692-865-0</t>
  </si>
  <si>
    <t>http://www.igi-global.com/book/surveillance-technologies-early-warning-systems/41778</t>
  </si>
  <si>
    <t>07/31/2010</t>
  </si>
  <si>
    <t>Medical Technologies</t>
  </si>
  <si>
    <t>Advances in Face Image Analysis: Techniques and Technologies</t>
  </si>
  <si>
    <t>Yu-Jin Zhang</t>
  </si>
  <si>
    <t>Tsinghua University, China</t>
  </si>
  <si>
    <t>Video and image analysis of the human face provides a wealth of information about the individual, , including age, behavior, health and profession. With research continually being conducted into multiple applications of this field, a comprehensive and detailed volume of the new advancements of face image analysis is in demand.Advances in Face Image Analysis: Techniques and Technologies fulfills this need, reviewing and surveying new forward-thinking research and development in face image analysis technologies. With more than 30 leading experts from around the world providing comprehensive coverage of various branches of face image analysis, this book is a valuable asset for students, researchers and practitioners engaged in the study, research and development of face image analysis techniques.</t>
  </si>
  <si>
    <t>Configural Processing Hypothesis and Face-Inversion Effect; Discriminant Learning Using Training Space Partitioning; Facial Expression Analysis by Machine Learning; Facial Feature Detection Algorithms; Feature Selection in High Dimension; Gabor and Log-Gabor Wavelet for Face Recognition; Invariance with Compound Image Transforms; Photometric Normalization for Illumination Invariance; Subtle Facial Expression Recognition; Transform Based Feature Extraction;</t>
  </si>
  <si>
    <t>COM012050</t>
  </si>
  <si>
    <t>COM049000</t>
  </si>
  <si>
    <t>MED030000</t>
  </si>
  <si>
    <t>UG</t>
  </si>
  <si>
    <t>http://services.igi-global.com/resolvedoi/resolve.aspx?doi=10.4018/978-1-61520-991-0</t>
  </si>
  <si>
    <t>http://www.igi-global.com/book/advances-face-image-analysis/41742</t>
  </si>
  <si>
    <t>05/31/2010</t>
  </si>
  <si>
    <t>Media and Communications</t>
  </si>
  <si>
    <t>Mobile and Wireless Computing</t>
  </si>
  <si>
    <t>Sensor Technologies</t>
  </si>
  <si>
    <t>Movement-Aware Applications for Sustainable Mobility: Technologies and Approaches</t>
  </si>
  <si>
    <t>Monica Wachowicz</t>
  </si>
  <si>
    <t>Wageningen University of Research Centre for Geo-Information, The Netherlands</t>
  </si>
  <si>
    <t>The ability to communicate with anyone at anytime, anywhere, necessitates a need to provide reliable, resilient, and sustainable applications to support the evolving uses of mobile technologies.Movement-Aware Applications for Sustainable Mobility: Technologies and Approaches focuses on the use of location sensing technology and its wider applicability in supporting sustainable mobility, and presents current research on developing innovative approaches for gathering, representing, storing and analyzing movement data sets being generated from location sensing technology. Offering a unique opportunity for learning about how different techniques are being used to develop new movement-aware applications, this reference work gives students, researchers and practitioners the opportunity to acquire new concepts in the production, awareness and use of sensors, data, and information products for supporting sustainable mobility.</t>
  </si>
  <si>
    <t>Mobile ICTsc; Mobility Intelligence; Mobility Prediction; Movement Data Collection; Privacy issues; Responsive Transport Systems; Sensor Discovery; Smartphone Usage; Spatiotemporal Pattern Analysis; Ubiquitous Travel Environments;</t>
  </si>
  <si>
    <t>EDU041000</t>
  </si>
  <si>
    <t>COM032000</t>
  </si>
  <si>
    <t>http://services.igi-global.com/resolvedoi/resolve.aspx?doi=10.4018/978-1-61520-769-5</t>
  </si>
  <si>
    <t>http://www.igi-global.com/book/movement-aware-applications-sustainable-mobility/37299</t>
  </si>
  <si>
    <t>02/28/2010</t>
  </si>
  <si>
    <t>Networking and Telecommunications</t>
  </si>
  <si>
    <t>Handbook of Research on Developments and Trends in Wireless Sensor Networks: From Principle to Practice</t>
  </si>
  <si>
    <t>Hai Jin</t>
  </si>
  <si>
    <t>Wenbin Jiang</t>
  </si>
  <si>
    <t>Huazhong University of Science and Technology, China</t>
  </si>
  <si>
    <t>As wireless sensor networks (WSNs) appear in many promising applications by deployment over various geographical areas such as infrastructure protection, scientific exploration, military surveillance, and smart environments, it is essential for a resource to address their current advancements.The Handbook of Research on Developments and Trends in Wireless Sensor Networks: From Principle to Practice provides state-of-the-art research describing the progression, implementation, issues, and trends in the rapidly changing world of WSNs. This defining body of innovative findings features the latest developments and studies of wireless senor networks in order to encourage new breakthroughs in this exciting technology.</t>
  </si>
  <si>
    <t>Architecture of sensor nodes; Context and location aware applications; Design and programming methodologies; Intrusion detection and error control; Multi-network convergence; Performance evaluation and modeling; Routing and transport control protocols; Sensor network architecture; Simulation systems and languages; Topology construction and coverage; User interface technologies;</t>
  </si>
  <si>
    <t>COM046000</t>
  </si>
  <si>
    <t>http://services.igi-global.com/resolvedoi/resolve.aspx?doi=10.4018/978-1-61520-701-5</t>
  </si>
  <si>
    <t>http://www.igi-global.com/book/handbook-research-developments-trends-wireless/37284</t>
  </si>
  <si>
    <t>12/31/2009</t>
  </si>
  <si>
    <t>Bioinformatics</t>
  </si>
  <si>
    <t>Machine Learning for Human Motion Analysis: Theory and Practice</t>
  </si>
  <si>
    <t>Liang Wang</t>
  </si>
  <si>
    <t>Li Cheng</t>
  </si>
  <si>
    <t>Guoying Zhao</t>
  </si>
  <si>
    <t>University of Bath, United Kingdom</t>
  </si>
  <si>
    <t>TTO-Chicago, USA</t>
  </si>
  <si>
    <t>University of Oulu, Finland</t>
  </si>
  <si>
    <t>With the ubiquitous presence of video data and its increasing importance in a wide range of real-world applications, it is becoming increasingly necessary to automatically analyze and interpret object motions from large quantities of footage.Machine Learning for Human Motion Analysis: Theory and Practice highlights the development of robust and effective vision-based motion understanding systems. This advanced publication addresses a broad audience including practicing professionals working with specific vision applications such as surveillance, sport event analysis, healthcare, video conferencing, and motion video indexing and retrieval.</t>
  </si>
  <si>
    <t>2D and 3D upper body tracking; Detection and classification of interacting persons; Fast categorization of articulated human motion; Graphical models for human actions; Human action recognition; Human motion tracking in video; Machine learning for motion capture; Motion analysis for video surveillance; Multi-scale people detection; Real-time recognition of human actions; Spatial patterns for real-time classification; Spatio-temporal interest points;</t>
  </si>
  <si>
    <t>COM004000</t>
  </si>
  <si>
    <t>http://services.igi-global.com/resolvedoi/resolve.aspx?doi=10.4018/978-1-60566-900-7</t>
  </si>
  <si>
    <t>http://www.igi-global.com/book/machine-learning-human-motion-analysis/701</t>
  </si>
  <si>
    <t>08/31/2009</t>
  </si>
  <si>
    <t>Behavioral Biometrics for Human Identification: Intelligent Applications</t>
  </si>
  <si>
    <t>Xin Geng</t>
  </si>
  <si>
    <t>Southeast University, China</t>
  </si>
  <si>
    <t>Automatic biometrics recognition techniques are becoming increasingly important in corporate and public security systems and have increased in methods due to rapid field development.Behavioral Biometrics for Human Identification: Intelligent Applications discusses classic behavioral biometrics as well as collects the latest advances in techniques, theoretical approaches, and dynamic applications. A critical mass of research, this innovative collection serves as an important reference tool for researchers, practitioners, academicians, and technologists.</t>
  </si>
  <si>
    <t>Behavioral biometrics; Gait recognition and analysis; Gaze based personal identification; Human identification; Individual human recognition; Mouse dynamics biometric technology; Multi-modal biometrics fusion; Performance evaluation of behavioral biometric systems; Robust identity recognition; Security evaluation of behavioral biometric systems; Speaker verification and identification; Taxonomy of behavioral biometrics;</t>
  </si>
  <si>
    <t>COM051010</t>
  </si>
  <si>
    <t>COM005000</t>
  </si>
  <si>
    <t>http://services.igi-global.com/resolvedoi/resolve.aspx?doi=10.4018/978-1-60566-725-6</t>
  </si>
  <si>
    <t>http://www.igi-global.com/book/behavioral-biometrics-human-identification/99</t>
  </si>
  <si>
    <t>05/31/2009</t>
  </si>
  <si>
    <t>Localization Algorithms and Strategies for Wireless Sensor Networks: Monitoring and Surveillance Techniques for Target Tracking</t>
  </si>
  <si>
    <t>Guoqiang Mao</t>
  </si>
  <si>
    <t>Baris Fidan</t>
  </si>
  <si>
    <t>University of Sydney, Australia</t>
  </si>
  <si>
    <t>National ICT Australia and Australian National University, Australia</t>
  </si>
  <si>
    <t>Wireless localization techniques are an area that has attracted interest from both industry and academia, with self-localization capability providing a highly desirable characteristic of wireless sensor networks. Localization Algorithms and Strategies for Wireless Sensor Networks encompasses the significant and fast growing area of wireless localization techniques. This book provides comprehensive and up-to-date coverage of topics and fundamental theories underpinning measurement techniques and localization algorithms. A useful compilation for academicians, researchers, and practitioners, this Premier Reference Source contains relevant references and the latest studies emerging out of the wireless sensor network field.</t>
  </si>
  <si>
    <t>Evaluation of localization algorithms; Global rigidity and localizability; Localization algorithm development cycle; Localization in wireless networks; Location awareness; Machine learning based localization; Range and location accuracy; Robust localization using identifying codes; Sensor network localization theory and algorithms; Signal strength for sensor localization; Statistical location detection; Wireless sensor network localization;</t>
  </si>
  <si>
    <t>COM064000</t>
  </si>
  <si>
    <t>http://services.igi-global.com/resolvedoi/resolve.aspx?doi=10.4018/978-1-60566-396-8</t>
  </si>
  <si>
    <t>http://www.igi-global.com/book/localization-algorithms-strategies-wireless-sensor/700</t>
  </si>
  <si>
    <t>04/30/2009</t>
  </si>
  <si>
    <t>Ubiquitous &amp; Pervasive Computing</t>
  </si>
  <si>
    <t>Auto-Identification and Ubiquitous Computing Applications</t>
  </si>
  <si>
    <t>Judith Symonds</t>
  </si>
  <si>
    <t>John Ayoade</t>
  </si>
  <si>
    <t>David Parry</t>
  </si>
  <si>
    <t>AUT University, New Zealand</t>
  </si>
  <si>
    <t>American University of Nigeria, Nigeria</t>
  </si>
  <si>
    <t>Auckland University of Technology, New Zealand</t>
  </si>
  <si>
    <t>There is a need within radio-frequency identification (RFID) and other smart technologies to understand related practical implications.Auto-Identification and Ubiquitous Computing Applications: RFID and Smart Technologies for Information Convergence reports on problems related to the primary use of RFID technologies. This book provides a detailed overview of RFID literature, specifically in using RFID and smart technologies for identification, and draws together several different fields of research across supply chain management, asset tracking, and novel use of RFID for identification.</t>
  </si>
  <si>
    <t>Data modelling; Fixed-mobile convergence; Online tracking; Radio Frequency Identification; RFID and assisted living for the elderly; RFID for identification of stolen/lost items; RFID in emergency management; RFID in hospitals; Traceability management; Wireless indoor user positioning;</t>
  </si>
  <si>
    <t>EDU000000</t>
  </si>
  <si>
    <t>http://services.igi-global.com/resolvedoi/resolve.aspx?doi=10.4018/978-1-60566-298-5</t>
  </si>
  <si>
    <t>http://www.igi-global.com/book/auto-identification-ubiquitous-computing-applications/95</t>
  </si>
  <si>
    <t>03/31/2009</t>
  </si>
  <si>
    <t>Automated Face Analysis: Emerging Technologies and Research</t>
  </si>
  <si>
    <t>Daijin Kim</t>
  </si>
  <si>
    <t>Jaewon Sung</t>
  </si>
  <si>
    <t>Pohang University of Science &amp; Technology, Korea</t>
  </si>
  <si>
    <t>LG Electronics, Korea</t>
  </si>
  <si>
    <t>Since research on face recognition began in the 1960's, the field has rapidly widened to automated face analysis including face detection, facial gesture recognition, and facial expression recognition.Automated Face Analysis: Emerging Technologies and Research provides theoretical background to understand the overall configuration and challenging problem of automated face analysis systems, featuring a comprehensive review of recent research for the practical implementation of the analysis system. A must-read for practitioners and students in the field, this book provides understanding by systematically dividing the subject into several subproblems such as detection, modeling, and tracking of the face.</t>
  </si>
  <si>
    <t>AdaBoost learning; Automated face analysis; Eye detection; Face certainty map; Face disguise discrimination; MCT-based feature correlation; Modified census transform; Robust eye detection; Role of face in human communication;</t>
  </si>
  <si>
    <t>TEC000000</t>
  </si>
  <si>
    <t>http://services.igi-global.com/resolvedoi/resolve.aspx?doi=10.4018/978-1-60566-216-9</t>
  </si>
  <si>
    <t>http://www.igi-global.com/book/automated-face-analysis/96</t>
  </si>
  <si>
    <t>Innovative Automatic Identification and Location-Based Services: From Bar Codes to Chip Implants</t>
  </si>
  <si>
    <t>Katina Michael</t>
  </si>
  <si>
    <t>M.G. Michael</t>
  </si>
  <si>
    <t>University of Wollongong, Australia</t>
  </si>
  <si>
    <t>Automatic identification has evolved to use techniques that can identify an object or subject without direct human intervention. Such devices include the bar code, magnetic-stripe, integrated circuit, and biometric and radio-frequency identification.Innovative Automatic Identification &amp; Location-Based Services: From Bar Codes to Chip Implants emphasizes the convergence and trajectory of automatic identification and location-based services toward chip implants and real-time positioning capabilities. Recording the history of automatic identification, this book also discusses the social, cultural, and ethical implications of the technological possibilities with respect to national security initiatives.</t>
  </si>
  <si>
    <t>Bar code; Biomedical; Biometric identification; Case studies; Chip implants; Geographic Information Systems; Integrated circuit; Interviews; Location-Based Services; Magnetic-strip; Radio-frequency identification; Uberveillance; Wearable computing;</t>
  </si>
  <si>
    <t>COM079010</t>
  </si>
  <si>
    <t>HEA000000</t>
  </si>
  <si>
    <t>http://services.igi-global.com/resolvedoi/resolve.aspx?doi=10.4018/978-1-59904-795-9</t>
  </si>
  <si>
    <t>http://www.igi-global.com/book/innovative-automatic-identification-location-based/599</t>
  </si>
  <si>
    <t>02/28/2006</t>
  </si>
  <si>
    <t>Idea Group Publishing</t>
  </si>
  <si>
    <t>Biometric Image Discrimination Technologies: Computational Intelligence and its Applications Series</t>
  </si>
  <si>
    <t>David Zhang</t>
  </si>
  <si>
    <t>Xiao-Yuan Jing</t>
  </si>
  <si>
    <t>Jian Yang</t>
  </si>
  <si>
    <t>Hong Kong Polytechnic University, Hong Kong</t>
  </si>
  <si>
    <t>Biometric Image Discrimination Technologies addresses highly relevant issues to many fundamental concerns of both researchers and practitioners of biometric image discrimination (BID) in biometric applications. This book describes the basic concepts necessary for a good understanding of BID and answers some important introductory questions about BID. Biometric Image Discrimination Technologies covers the theories which are the foundations of basic BID technologies, while developing new algorithms which are verified to be more effective in biometrics authentication. This book will assist students new to the field and will also be useful to senior researchers in this area. This book is a part of the Computational Intelligence and its Applications Series.</t>
  </si>
  <si>
    <t>COM000000</t>
  </si>
  <si>
    <t>http://services.igi-global.com/resolvedoi/resolve.aspx?doi=10.4018/978-1-59140-830-7</t>
  </si>
  <si>
    <t>http://www.igi-global.com/book/biometric-image-discrimination-technologies/107</t>
  </si>
</sst>
</file>

<file path=xl/styles.xml><?xml version="1.0" encoding="utf-8"?>
<styleSheet xmlns="http://schemas.openxmlformats.org/spreadsheetml/2006/main">
  <fonts count="2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b/>
      <sz val="9"/>
      <color rgb="FFFFFFFF"/>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5F6062"/>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A9A9A9"/>
      </left>
      <right style="thin">
        <color rgb="FFA9A9A9"/>
      </right>
      <top style="thin">
        <color rgb="FFA9A9A9"/>
      </top>
      <bottom style="thin">
        <color rgb="FFA9A9A9"/>
      </bottom>
      <diagonal/>
    </border>
    <border>
      <left style="thin">
        <color rgb="FF000000"/>
      </left>
      <right style="thin">
        <color rgb="FF000000"/>
      </right>
      <top style="thin">
        <color rgb="FF000000"/>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
    <xf numFmtId="0" fontId="0" fillId="0" borderId="0" xfId="0"/>
    <xf numFmtId="0" fontId="0" fillId="0" borderId="10" xfId="0" applyBorder="1"/>
    <xf numFmtId="0" fontId="18" fillId="0" borderId="10" xfId="0" applyFont="1" applyBorder="1"/>
    <xf numFmtId="0" fontId="18" fillId="0" borderId="11" xfId="0" applyFont="1" applyBorder="1" applyAlignment="1">
      <alignment horizontal="left" wrapText="1"/>
    </xf>
    <xf numFmtId="0" fontId="19" fillId="33" borderId="11" xfId="0" applyFont="1" applyFill="1" applyBorder="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P15"/>
  <sheetViews>
    <sheetView showGridLines="0" tabSelected="1" workbookViewId="0"/>
  </sheetViews>
  <sheetFormatPr defaultRowHeight="15"/>
  <cols>
    <col min="1" max="2" width="9.28515625" style="1" customWidth="1"/>
    <col min="3" max="6" width="21.42578125" style="1" customWidth="1"/>
    <col min="7" max="8" width="9.28515625" style="1" customWidth="1"/>
    <col min="9" max="9" width="32.140625" style="1" customWidth="1"/>
    <col min="10" max="16" width="21.42578125" style="1" customWidth="1"/>
    <col min="17" max="18" width="21.42578125" style="1" hidden="1" customWidth="1"/>
    <col min="19" max="25" width="21.42578125" style="1" customWidth="1"/>
    <col min="26" max="27" width="21.42578125" style="1" hidden="1" customWidth="1"/>
    <col min="28" max="32" width="15.7109375" style="1" customWidth="1"/>
    <col min="33" max="33" width="9.28515625" style="1" customWidth="1"/>
    <col min="34" max="36" width="32.140625" style="1" customWidth="1"/>
    <col min="37" max="40" width="9.28515625" style="1" customWidth="1"/>
    <col min="41" max="42" width="32.140625" style="1" customWidth="1"/>
    <col min="43" max="16384" width="9.140625" style="1"/>
  </cols>
  <sheetData>
    <row r="1" spans="1:42" s="2" customFormat="1" ht="22.5" customHeight="1">
      <c r="A1" s="4" t="s">
        <v>0</v>
      </c>
      <c r="B1" s="4" t="s">
        <v>1</v>
      </c>
      <c r="C1" s="4" t="s">
        <v>2</v>
      </c>
      <c r="D1" s="4" t="s">
        <v>3</v>
      </c>
      <c r="E1" s="4" t="s">
        <v>4</v>
      </c>
      <c r="F1" s="4" t="s">
        <v>5</v>
      </c>
      <c r="G1" s="4" t="s">
        <v>6</v>
      </c>
      <c r="H1" s="4" t="s">
        <v>7</v>
      </c>
      <c r="I1" s="4" t="s">
        <v>8</v>
      </c>
      <c r="J1" s="4" t="s">
        <v>9</v>
      </c>
      <c r="K1" s="4" t="s">
        <v>10</v>
      </c>
      <c r="L1" s="4" t="s">
        <v>11</v>
      </c>
      <c r="M1" s="4" t="s">
        <v>12</v>
      </c>
      <c r="N1" s="4" t="s">
        <v>13</v>
      </c>
      <c r="O1" s="4" t="s">
        <v>14</v>
      </c>
      <c r="P1" s="4" t="s">
        <v>15</v>
      </c>
      <c r="Q1" s="4" t="s">
        <v>16</v>
      </c>
      <c r="R1" s="4" t="s">
        <v>17</v>
      </c>
      <c r="S1" s="4" t="s">
        <v>18</v>
      </c>
      <c r="T1" s="4" t="s">
        <v>19</v>
      </c>
      <c r="U1" s="4" t="s">
        <v>20</v>
      </c>
      <c r="V1" s="4" t="s">
        <v>21</v>
      </c>
      <c r="W1" s="4" t="s">
        <v>22</v>
      </c>
      <c r="X1" s="4" t="s">
        <v>23</v>
      </c>
      <c r="Y1" s="4" t="s">
        <v>24</v>
      </c>
      <c r="Z1" s="4" t="s">
        <v>25</v>
      </c>
      <c r="AA1" s="4" t="s">
        <v>26</v>
      </c>
      <c r="AB1" s="4" t="s">
        <v>27</v>
      </c>
      <c r="AC1" s="4" t="s">
        <v>28</v>
      </c>
      <c r="AD1" s="4" t="s">
        <v>29</v>
      </c>
      <c r="AE1" s="4" t="s">
        <v>30</v>
      </c>
      <c r="AF1" s="4" t="s">
        <v>31</v>
      </c>
      <c r="AG1" s="4" t="s">
        <v>32</v>
      </c>
      <c r="AH1" s="4" t="s">
        <v>33</v>
      </c>
      <c r="AI1" s="4" t="s">
        <v>34</v>
      </c>
      <c r="AJ1" s="4" t="s">
        <v>35</v>
      </c>
      <c r="AK1" s="4" t="s">
        <v>36</v>
      </c>
      <c r="AL1" s="4" t="s">
        <v>37</v>
      </c>
      <c r="AM1" s="4" t="s">
        <v>38</v>
      </c>
      <c r="AN1" s="4" t="s">
        <v>39</v>
      </c>
      <c r="AO1" s="4" t="s">
        <v>40</v>
      </c>
      <c r="AP1" s="4" t="s">
        <v>41</v>
      </c>
    </row>
    <row r="2" spans="1:42" s="2" customFormat="1" ht="22.5" customHeight="1">
      <c r="A2" s="3" t="s">
        <v>42</v>
      </c>
      <c r="B2" s="3">
        <v>2012</v>
      </c>
      <c r="C2" s="3" t="s">
        <v>43</v>
      </c>
      <c r="D2" s="3" t="s">
        <v>44</v>
      </c>
      <c r="E2" s="3" t="s">
        <v>45</v>
      </c>
      <c r="F2" s="3" t="s">
        <v>46</v>
      </c>
      <c r="G2" s="3" t="s">
        <v>47</v>
      </c>
      <c r="H2" s="3">
        <v>1</v>
      </c>
      <c r="I2" s="3" t="s">
        <v>48</v>
      </c>
      <c r="J2" s="3" t="s">
        <v>49</v>
      </c>
      <c r="K2" s="3" t="s">
        <v>50</v>
      </c>
      <c r="L2" s="3" t="s">
        <v>51</v>
      </c>
      <c r="M2" s="3" t="s">
        <v>52</v>
      </c>
      <c r="N2" s="3" t="s">
        <v>53</v>
      </c>
      <c r="O2" s="3" t="s">
        <v>54</v>
      </c>
      <c r="P2" s="3" t="s">
        <v>55</v>
      </c>
      <c r="Q2" s="3"/>
      <c r="R2" s="3"/>
      <c r="S2" s="3" t="s">
        <v>56</v>
      </c>
      <c r="T2" s="3" t="s">
        <v>57</v>
      </c>
      <c r="U2" s="3" t="s">
        <v>58</v>
      </c>
      <c r="V2" s="3" t="s">
        <v>59</v>
      </c>
      <c r="W2" s="3" t="s">
        <v>59</v>
      </c>
      <c r="X2" s="3" t="s">
        <v>56</v>
      </c>
      <c r="Y2" s="3" t="s">
        <v>56</v>
      </c>
      <c r="Z2" s="3"/>
      <c r="AA2" s="3"/>
      <c r="AB2" s="3" t="str">
        <f>"1-61350-098-X"</f>
        <v>1-61350-098-X</v>
      </c>
      <c r="AC2" s="3" t="str">
        <f>"978-1-61350-098-9"</f>
        <v>978-1-61350-098-9</v>
      </c>
      <c r="AD2" s="3" t="str">
        <f>"1-61350-099-8"</f>
        <v>1-61350-099-8</v>
      </c>
      <c r="AE2" s="3" t="str">
        <f>"978-1-61350-099-6"</f>
        <v>978-1-61350-099-6</v>
      </c>
      <c r="AF2" s="3" t="str">
        <f>"978-1-61350-100-9"</f>
        <v>978-1-61350-100-9</v>
      </c>
      <c r="AG2" s="3">
        <v>382</v>
      </c>
      <c r="AH2" s="3" t="s">
        <v>60</v>
      </c>
      <c r="AI2" s="3" t="s">
        <v>61</v>
      </c>
      <c r="AJ2" s="3"/>
      <c r="AK2" s="3" t="s">
        <v>62</v>
      </c>
      <c r="AL2" s="3" t="s">
        <v>62</v>
      </c>
      <c r="AM2" s="3" t="s">
        <v>63</v>
      </c>
      <c r="AN2" s="3" t="s">
        <v>64</v>
      </c>
      <c r="AO2" s="3" t="s">
        <v>65</v>
      </c>
      <c r="AP2" s="3" t="s">
        <v>66</v>
      </c>
    </row>
    <row r="3" spans="1:42" s="2" customFormat="1" ht="22.5" customHeight="1">
      <c r="A3" s="3" t="s">
        <v>67</v>
      </c>
      <c r="B3" s="3">
        <v>2012</v>
      </c>
      <c r="C3" s="3" t="s">
        <v>68</v>
      </c>
      <c r="D3" s="3" t="s">
        <v>69</v>
      </c>
      <c r="E3" s="3" t="s">
        <v>70</v>
      </c>
      <c r="F3" s="3" t="s">
        <v>46</v>
      </c>
      <c r="G3" s="3" t="s">
        <v>71</v>
      </c>
      <c r="H3" s="3">
        <v>1</v>
      </c>
      <c r="I3" s="3" t="s">
        <v>72</v>
      </c>
      <c r="J3" s="3" t="s">
        <v>73</v>
      </c>
      <c r="K3" s="3" t="s">
        <v>74</v>
      </c>
      <c r="L3" s="3"/>
      <c r="M3" s="3"/>
      <c r="N3" s="3"/>
      <c r="O3" s="3"/>
      <c r="P3" s="3"/>
      <c r="Q3" s="3"/>
      <c r="R3" s="3"/>
      <c r="S3" s="3" t="s">
        <v>75</v>
      </c>
      <c r="T3" s="3" t="s">
        <v>75</v>
      </c>
      <c r="U3" s="3"/>
      <c r="V3" s="3"/>
      <c r="W3" s="3"/>
      <c r="X3" s="3"/>
      <c r="Y3" s="3"/>
      <c r="Z3" s="3"/>
      <c r="AA3" s="3"/>
      <c r="AB3" s="3" t="str">
        <f>"1-61350-129-3"</f>
        <v>1-61350-129-3</v>
      </c>
      <c r="AC3" s="3" t="str">
        <f>"978-1-61350-129-0"</f>
        <v>978-1-61350-129-0</v>
      </c>
      <c r="AD3" s="3" t="str">
        <f>"1-61350-130-7"</f>
        <v>1-61350-130-7</v>
      </c>
      <c r="AE3" s="3" t="str">
        <f>"978-1-61350-130-6"</f>
        <v>978-1-61350-130-6</v>
      </c>
      <c r="AF3" s="3" t="str">
        <f>"978-1-61350-131-3"</f>
        <v>978-1-61350-131-3</v>
      </c>
      <c r="AG3" s="3">
        <v>294</v>
      </c>
      <c r="AH3" s="3" t="s">
        <v>76</v>
      </c>
      <c r="AI3" s="3" t="s">
        <v>77</v>
      </c>
      <c r="AJ3" s="3"/>
      <c r="AK3" s="3" t="s">
        <v>78</v>
      </c>
      <c r="AL3" s="3" t="s">
        <v>79</v>
      </c>
      <c r="AM3" s="3" t="s">
        <v>78</v>
      </c>
      <c r="AN3" s="3" t="s">
        <v>80</v>
      </c>
      <c r="AO3" s="3" t="s">
        <v>81</v>
      </c>
      <c r="AP3" s="3" t="s">
        <v>82</v>
      </c>
    </row>
    <row r="4" spans="1:42" s="2" customFormat="1" ht="22.5" customHeight="1">
      <c r="A4" s="3" t="s">
        <v>83</v>
      </c>
      <c r="B4" s="3">
        <v>2011</v>
      </c>
      <c r="C4" s="3" t="s">
        <v>68</v>
      </c>
      <c r="D4" s="3" t="s">
        <v>69</v>
      </c>
      <c r="E4" s="3" t="s">
        <v>70</v>
      </c>
      <c r="F4" s="3" t="s">
        <v>84</v>
      </c>
      <c r="G4" s="3" t="s">
        <v>71</v>
      </c>
      <c r="H4" s="3">
        <v>1</v>
      </c>
      <c r="I4" s="3" t="s">
        <v>85</v>
      </c>
      <c r="J4" s="3" t="s">
        <v>86</v>
      </c>
      <c r="K4" s="3" t="s">
        <v>87</v>
      </c>
      <c r="L4" s="3"/>
      <c r="M4" s="3"/>
      <c r="N4" s="3"/>
      <c r="O4" s="3"/>
      <c r="P4" s="3"/>
      <c r="Q4" s="3"/>
      <c r="R4" s="3"/>
      <c r="S4" s="3" t="s">
        <v>88</v>
      </c>
      <c r="T4" s="3" t="s">
        <v>89</v>
      </c>
      <c r="U4" s="3"/>
      <c r="V4" s="3"/>
      <c r="W4" s="3"/>
      <c r="X4" s="3"/>
      <c r="Y4" s="3"/>
      <c r="Z4" s="3"/>
      <c r="AA4" s="3"/>
      <c r="AB4" s="3" t="str">
        <f>"1-60960-083-5"</f>
        <v>1-60960-083-5</v>
      </c>
      <c r="AC4" s="3" t="str">
        <f>"978-1-60960-083-9"</f>
        <v>978-1-60960-083-9</v>
      </c>
      <c r="AD4" s="3" t="str">
        <f>"1-60960-085-1"</f>
        <v>1-60960-085-1</v>
      </c>
      <c r="AE4" s="3" t="str">
        <f>"978-1-60960-085-3"</f>
        <v>978-1-60960-085-3</v>
      </c>
      <c r="AF4" s="3" t="s">
        <v>90</v>
      </c>
      <c r="AG4" s="3">
        <v>402</v>
      </c>
      <c r="AH4" s="3" t="s">
        <v>91</v>
      </c>
      <c r="AI4" s="3" t="s">
        <v>92</v>
      </c>
      <c r="AJ4" s="3"/>
      <c r="AK4" s="3" t="s">
        <v>78</v>
      </c>
      <c r="AL4" s="3" t="s">
        <v>78</v>
      </c>
      <c r="AM4" s="3" t="s">
        <v>93</v>
      </c>
      <c r="AN4" s="3" t="s">
        <v>94</v>
      </c>
      <c r="AO4" s="3" t="s">
        <v>95</v>
      </c>
      <c r="AP4" s="3" t="s">
        <v>96</v>
      </c>
    </row>
    <row r="5" spans="1:42" s="2" customFormat="1" ht="22.5" customHeight="1">
      <c r="A5" s="3" t="s">
        <v>97</v>
      </c>
      <c r="B5" s="3">
        <v>2011</v>
      </c>
      <c r="C5" s="3" t="s">
        <v>68</v>
      </c>
      <c r="D5" s="3" t="s">
        <v>69</v>
      </c>
      <c r="E5" s="3" t="s">
        <v>70</v>
      </c>
      <c r="F5" s="3" t="s">
        <v>84</v>
      </c>
      <c r="G5" s="3" t="s">
        <v>71</v>
      </c>
      <c r="H5" s="3">
        <v>1</v>
      </c>
      <c r="I5" s="3" t="s">
        <v>98</v>
      </c>
      <c r="J5" s="3" t="s">
        <v>99</v>
      </c>
      <c r="K5" s="3" t="s">
        <v>100</v>
      </c>
      <c r="L5" s="3"/>
      <c r="M5" s="3"/>
      <c r="N5" s="3"/>
      <c r="O5" s="3"/>
      <c r="P5" s="3"/>
      <c r="Q5" s="3"/>
      <c r="R5" s="3"/>
      <c r="S5" s="3" t="s">
        <v>101</v>
      </c>
      <c r="T5" s="3" t="s">
        <v>102</v>
      </c>
      <c r="U5" s="3"/>
      <c r="V5" s="3"/>
      <c r="W5" s="3"/>
      <c r="X5" s="3"/>
      <c r="Y5" s="3"/>
      <c r="Z5" s="3"/>
      <c r="AA5" s="3"/>
      <c r="AB5" s="3" t="str">
        <f>"1-61692-865-4"</f>
        <v>1-61692-865-4</v>
      </c>
      <c r="AC5" s="3" t="str">
        <f>"978-1-61692-865-0"</f>
        <v>978-1-61692-865-0</v>
      </c>
      <c r="AD5" s="3" t="str">
        <f>"1-61692-867-0"</f>
        <v>1-61692-867-0</v>
      </c>
      <c r="AE5" s="3" t="str">
        <f>"978-1-61692-867-4"</f>
        <v>978-1-61692-867-4</v>
      </c>
      <c r="AF5" s="3" t="s">
        <v>90</v>
      </c>
      <c r="AG5" s="3">
        <v>356</v>
      </c>
      <c r="AH5" s="3" t="s">
        <v>103</v>
      </c>
      <c r="AI5" s="3" t="s">
        <v>104</v>
      </c>
      <c r="AJ5" s="3"/>
      <c r="AK5" s="3" t="s">
        <v>105</v>
      </c>
      <c r="AL5" s="3" t="s">
        <v>105</v>
      </c>
      <c r="AM5" s="3" t="s">
        <v>78</v>
      </c>
      <c r="AN5" s="3" t="s">
        <v>80</v>
      </c>
      <c r="AO5" s="3" t="s">
        <v>106</v>
      </c>
      <c r="AP5" s="3" t="s">
        <v>107</v>
      </c>
    </row>
    <row r="6" spans="1:42" s="2" customFormat="1" ht="22.5" customHeight="1">
      <c r="A6" s="3" t="s">
        <v>108</v>
      </c>
      <c r="B6" s="3">
        <v>2011</v>
      </c>
      <c r="C6" s="3" t="s">
        <v>43</v>
      </c>
      <c r="D6" s="3" t="s">
        <v>44</v>
      </c>
      <c r="E6" s="3" t="s">
        <v>109</v>
      </c>
      <c r="F6" s="3" t="s">
        <v>46</v>
      </c>
      <c r="G6" s="3" t="s">
        <v>71</v>
      </c>
      <c r="H6" s="3">
        <v>1</v>
      </c>
      <c r="I6" s="3" t="s">
        <v>110</v>
      </c>
      <c r="J6" s="3" t="s">
        <v>111</v>
      </c>
      <c r="K6" s="3"/>
      <c r="L6" s="3"/>
      <c r="M6" s="3"/>
      <c r="N6" s="3"/>
      <c r="O6" s="3"/>
      <c r="P6" s="3"/>
      <c r="Q6" s="3"/>
      <c r="R6" s="3"/>
      <c r="S6" s="3" t="s">
        <v>112</v>
      </c>
      <c r="T6" s="3"/>
      <c r="U6" s="3"/>
      <c r="V6" s="3"/>
      <c r="W6" s="3"/>
      <c r="X6" s="3"/>
      <c r="Y6" s="3"/>
      <c r="Z6" s="3"/>
      <c r="AA6" s="3"/>
      <c r="AB6" s="3" t="str">
        <f>"1-61520-991-3"</f>
        <v>1-61520-991-3</v>
      </c>
      <c r="AC6" s="3" t="str">
        <f>"978-1-61520-991-0"</f>
        <v>978-1-61520-991-0</v>
      </c>
      <c r="AD6" s="3" t="str">
        <f>"1-61520-992-1"</f>
        <v>1-61520-992-1</v>
      </c>
      <c r="AE6" s="3" t="str">
        <f>"978-1-61520-992-7"</f>
        <v>978-1-61520-992-7</v>
      </c>
      <c r="AF6" s="3" t="s">
        <v>90</v>
      </c>
      <c r="AG6" s="3">
        <v>404</v>
      </c>
      <c r="AH6" s="3" t="s">
        <v>113</v>
      </c>
      <c r="AI6" s="3" t="s">
        <v>114</v>
      </c>
      <c r="AJ6" s="3"/>
      <c r="AK6" s="3" t="s">
        <v>115</v>
      </c>
      <c r="AL6" s="3" t="s">
        <v>116</v>
      </c>
      <c r="AM6" s="3" t="s">
        <v>117</v>
      </c>
      <c r="AN6" s="3" t="s">
        <v>118</v>
      </c>
      <c r="AO6" s="3" t="s">
        <v>119</v>
      </c>
      <c r="AP6" s="3" t="s">
        <v>120</v>
      </c>
    </row>
    <row r="7" spans="1:42" s="2" customFormat="1" ht="22.5" customHeight="1">
      <c r="A7" s="3" t="s">
        <v>121</v>
      </c>
      <c r="B7" s="3">
        <v>2010</v>
      </c>
      <c r="C7" s="3" t="s">
        <v>68</v>
      </c>
      <c r="D7" s="3" t="s">
        <v>122</v>
      </c>
      <c r="E7" s="3" t="s">
        <v>123</v>
      </c>
      <c r="F7" s="3" t="s">
        <v>124</v>
      </c>
      <c r="G7" s="3" t="s">
        <v>71</v>
      </c>
      <c r="H7" s="3">
        <v>1</v>
      </c>
      <c r="I7" s="3" t="s">
        <v>125</v>
      </c>
      <c r="J7" s="3" t="s">
        <v>126</v>
      </c>
      <c r="K7" s="3"/>
      <c r="L7" s="3"/>
      <c r="M7" s="3"/>
      <c r="N7" s="3"/>
      <c r="O7" s="3"/>
      <c r="P7" s="3"/>
      <c r="Q7" s="3"/>
      <c r="R7" s="3"/>
      <c r="S7" s="3" t="s">
        <v>127</v>
      </c>
      <c r="T7" s="3"/>
      <c r="U7" s="3"/>
      <c r="V7" s="3"/>
      <c r="W7" s="3"/>
      <c r="X7" s="3"/>
      <c r="Y7" s="3"/>
      <c r="Z7" s="3"/>
      <c r="AA7" s="3"/>
      <c r="AB7" s="3" t="str">
        <f>"1-61520-769-4"</f>
        <v>1-61520-769-4</v>
      </c>
      <c r="AC7" s="3" t="str">
        <f>"978-1-61520-769-5"</f>
        <v>978-1-61520-769-5</v>
      </c>
      <c r="AD7" s="3" t="str">
        <f>"1-61520-770-8"</f>
        <v>1-61520-770-8</v>
      </c>
      <c r="AE7" s="3" t="str">
        <f>"978-1-61520-770-1"</f>
        <v>978-1-61520-770-1</v>
      </c>
      <c r="AF7" s="3" t="s">
        <v>90</v>
      </c>
      <c r="AG7" s="3">
        <v>338</v>
      </c>
      <c r="AH7" s="3" t="s">
        <v>128</v>
      </c>
      <c r="AI7" s="3" t="s">
        <v>129</v>
      </c>
      <c r="AJ7" s="3"/>
      <c r="AK7" s="3" t="s">
        <v>130</v>
      </c>
      <c r="AL7" s="3" t="s">
        <v>131</v>
      </c>
      <c r="AM7" s="3" t="s">
        <v>130</v>
      </c>
      <c r="AN7" s="3" t="s">
        <v>90</v>
      </c>
      <c r="AO7" s="3" t="s">
        <v>132</v>
      </c>
      <c r="AP7" s="3" t="s">
        <v>133</v>
      </c>
    </row>
    <row r="8" spans="1:42" s="2" customFormat="1" ht="22.5" customHeight="1">
      <c r="A8" s="3" t="s">
        <v>134</v>
      </c>
      <c r="B8" s="3">
        <v>2010</v>
      </c>
      <c r="C8" s="3" t="s">
        <v>68</v>
      </c>
      <c r="D8" s="3" t="s">
        <v>122</v>
      </c>
      <c r="E8" s="3" t="s">
        <v>135</v>
      </c>
      <c r="F8" s="3" t="s">
        <v>124</v>
      </c>
      <c r="G8" s="3" t="s">
        <v>71</v>
      </c>
      <c r="H8" s="3">
        <v>1</v>
      </c>
      <c r="I8" s="3" t="s">
        <v>136</v>
      </c>
      <c r="J8" s="3" t="s">
        <v>137</v>
      </c>
      <c r="K8" s="3" t="s">
        <v>138</v>
      </c>
      <c r="L8" s="3"/>
      <c r="M8" s="3"/>
      <c r="N8" s="3"/>
      <c r="O8" s="3"/>
      <c r="P8" s="3"/>
      <c r="Q8" s="3"/>
      <c r="R8" s="3"/>
      <c r="S8" s="3" t="s">
        <v>139</v>
      </c>
      <c r="T8" s="3" t="s">
        <v>139</v>
      </c>
      <c r="U8" s="3"/>
      <c r="V8" s="3"/>
      <c r="W8" s="3"/>
      <c r="X8" s="3"/>
      <c r="Y8" s="3"/>
      <c r="Z8" s="3"/>
      <c r="AA8" s="3"/>
      <c r="AB8" s="3" t="str">
        <f>"1-61520-701-5"</f>
        <v>1-61520-701-5</v>
      </c>
      <c r="AC8" s="3" t="str">
        <f>"978-1-61520-701-5"</f>
        <v>978-1-61520-701-5</v>
      </c>
      <c r="AD8" s="3" t="str">
        <f>"1-61520-702-3"</f>
        <v>1-61520-702-3</v>
      </c>
      <c r="AE8" s="3" t="str">
        <f>"978-1-61520-702-2"</f>
        <v>978-1-61520-702-2</v>
      </c>
      <c r="AF8" s="3" t="s">
        <v>90</v>
      </c>
      <c r="AG8" s="3">
        <v>556</v>
      </c>
      <c r="AH8" s="3" t="s">
        <v>140</v>
      </c>
      <c r="AI8" s="3" t="s">
        <v>141</v>
      </c>
      <c r="AJ8" s="3"/>
      <c r="AK8" s="3" t="s">
        <v>142</v>
      </c>
      <c r="AL8" s="3" t="s">
        <v>142</v>
      </c>
      <c r="AM8" s="3" t="s">
        <v>90</v>
      </c>
      <c r="AN8" s="3" t="s">
        <v>90</v>
      </c>
      <c r="AO8" s="3" t="s">
        <v>143</v>
      </c>
      <c r="AP8" s="3" t="s">
        <v>144</v>
      </c>
    </row>
    <row r="9" spans="1:42" s="2" customFormat="1" ht="22.5" customHeight="1">
      <c r="A9" s="3" t="s">
        <v>145</v>
      </c>
      <c r="B9" s="3">
        <v>2010</v>
      </c>
      <c r="C9" s="3" t="s">
        <v>43</v>
      </c>
      <c r="D9" s="3" t="s">
        <v>44</v>
      </c>
      <c r="E9" s="3" t="s">
        <v>146</v>
      </c>
      <c r="F9" s="3" t="s">
        <v>46</v>
      </c>
      <c r="G9" s="3" t="s">
        <v>71</v>
      </c>
      <c r="H9" s="3">
        <v>1</v>
      </c>
      <c r="I9" s="3" t="s">
        <v>147</v>
      </c>
      <c r="J9" s="3" t="s">
        <v>148</v>
      </c>
      <c r="K9" s="3" t="s">
        <v>149</v>
      </c>
      <c r="L9" s="3" t="s">
        <v>150</v>
      </c>
      <c r="M9" s="3"/>
      <c r="N9" s="3"/>
      <c r="O9" s="3"/>
      <c r="P9" s="3"/>
      <c r="Q9" s="3"/>
      <c r="R9" s="3"/>
      <c r="S9" s="3" t="s">
        <v>151</v>
      </c>
      <c r="T9" s="3" t="s">
        <v>152</v>
      </c>
      <c r="U9" s="3" t="s">
        <v>153</v>
      </c>
      <c r="V9" s="3"/>
      <c r="W9" s="3"/>
      <c r="X9" s="3"/>
      <c r="Y9" s="3"/>
      <c r="Z9" s="3"/>
      <c r="AA9" s="3"/>
      <c r="AB9" s="3" t="str">
        <f>"1-60566-900-8"</f>
        <v>1-60566-900-8</v>
      </c>
      <c r="AC9" s="3" t="str">
        <f>"978-1-60566-900-7"</f>
        <v>978-1-60566-900-7</v>
      </c>
      <c r="AD9" s="3" t="str">
        <f>"1-60566-901-6"</f>
        <v>1-60566-901-6</v>
      </c>
      <c r="AE9" s="3" t="str">
        <f>"978-1-60566-901-4"</f>
        <v>978-1-60566-901-4</v>
      </c>
      <c r="AF9" s="3" t="s">
        <v>90</v>
      </c>
      <c r="AG9" s="3">
        <v>318</v>
      </c>
      <c r="AH9" s="3" t="s">
        <v>154</v>
      </c>
      <c r="AI9" s="3" t="s">
        <v>155</v>
      </c>
      <c r="AJ9" s="3"/>
      <c r="AK9" s="3" t="s">
        <v>63</v>
      </c>
      <c r="AL9" s="3" t="s">
        <v>156</v>
      </c>
      <c r="AM9" s="3" t="s">
        <v>63</v>
      </c>
      <c r="AN9" s="3" t="s">
        <v>90</v>
      </c>
      <c r="AO9" s="3" t="s">
        <v>157</v>
      </c>
      <c r="AP9" s="3" t="s">
        <v>158</v>
      </c>
    </row>
    <row r="10" spans="1:42" s="2" customFormat="1" ht="22.5" customHeight="1">
      <c r="A10" s="3" t="s">
        <v>159</v>
      </c>
      <c r="B10" s="3">
        <v>2010</v>
      </c>
      <c r="C10" s="3" t="s">
        <v>43</v>
      </c>
      <c r="D10" s="3" t="s">
        <v>44</v>
      </c>
      <c r="E10" s="3" t="s">
        <v>146</v>
      </c>
      <c r="F10" s="3" t="s">
        <v>46</v>
      </c>
      <c r="G10" s="3" t="s">
        <v>71</v>
      </c>
      <c r="H10" s="3">
        <v>1</v>
      </c>
      <c r="I10" s="3" t="s">
        <v>160</v>
      </c>
      <c r="J10" s="3" t="s">
        <v>148</v>
      </c>
      <c r="K10" s="3" t="s">
        <v>161</v>
      </c>
      <c r="L10" s="3"/>
      <c r="M10" s="3"/>
      <c r="N10" s="3"/>
      <c r="O10" s="3"/>
      <c r="P10" s="3"/>
      <c r="Q10" s="3"/>
      <c r="R10" s="3"/>
      <c r="S10" s="3" t="s">
        <v>151</v>
      </c>
      <c r="T10" s="3" t="s">
        <v>162</v>
      </c>
      <c r="U10" s="3"/>
      <c r="V10" s="3"/>
      <c r="W10" s="3"/>
      <c r="X10" s="3"/>
      <c r="Y10" s="3"/>
      <c r="Z10" s="3"/>
      <c r="AA10" s="3"/>
      <c r="AB10" s="3" t="str">
        <f>"1-60566-725-0"</f>
        <v>1-60566-725-0</v>
      </c>
      <c r="AC10" s="3" t="str">
        <f>"978-1-60566-725-6"</f>
        <v>978-1-60566-725-6</v>
      </c>
      <c r="AD10" s="3" t="str">
        <f>"1-60566-726-9"</f>
        <v>1-60566-726-9</v>
      </c>
      <c r="AE10" s="3" t="str">
        <f>"978-1-60566-726-3"</f>
        <v>978-1-60566-726-3</v>
      </c>
      <c r="AF10" s="3" t="s">
        <v>90</v>
      </c>
      <c r="AG10" s="3">
        <v>530</v>
      </c>
      <c r="AH10" s="3" t="s">
        <v>163</v>
      </c>
      <c r="AI10" s="3" t="s">
        <v>164</v>
      </c>
      <c r="AJ10" s="3"/>
      <c r="AK10" s="3" t="s">
        <v>165</v>
      </c>
      <c r="AL10" s="3" t="s">
        <v>166</v>
      </c>
      <c r="AM10" s="3" t="s">
        <v>165</v>
      </c>
      <c r="AN10" s="3" t="s">
        <v>90</v>
      </c>
      <c r="AO10" s="3" t="s">
        <v>167</v>
      </c>
      <c r="AP10" s="3" t="s">
        <v>168</v>
      </c>
    </row>
    <row r="11" spans="1:42" s="2" customFormat="1" ht="22.5" customHeight="1">
      <c r="A11" s="3" t="s">
        <v>169</v>
      </c>
      <c r="B11" s="3">
        <v>2009</v>
      </c>
      <c r="C11" s="3" t="s">
        <v>68</v>
      </c>
      <c r="D11" s="3" t="s">
        <v>122</v>
      </c>
      <c r="E11" s="3" t="s">
        <v>123</v>
      </c>
      <c r="F11" s="3" t="s">
        <v>124</v>
      </c>
      <c r="G11" s="3" t="s">
        <v>71</v>
      </c>
      <c r="H11" s="3">
        <v>1</v>
      </c>
      <c r="I11" s="3" t="s">
        <v>170</v>
      </c>
      <c r="J11" s="3" t="s">
        <v>171</v>
      </c>
      <c r="K11" s="3" t="s">
        <v>172</v>
      </c>
      <c r="L11" s="3"/>
      <c r="M11" s="3"/>
      <c r="N11" s="3"/>
      <c r="O11" s="3"/>
      <c r="P11" s="3"/>
      <c r="Q11" s="3"/>
      <c r="R11" s="3"/>
      <c r="S11" s="3" t="s">
        <v>173</v>
      </c>
      <c r="T11" s="3" t="s">
        <v>174</v>
      </c>
      <c r="U11" s="3"/>
      <c r="V11" s="3"/>
      <c r="W11" s="3"/>
      <c r="X11" s="3"/>
      <c r="Y11" s="3"/>
      <c r="Z11" s="3"/>
      <c r="AA11" s="3"/>
      <c r="AB11" s="3" t="str">
        <f>"1-60566-396-4"</f>
        <v>1-60566-396-4</v>
      </c>
      <c r="AC11" s="3" t="str">
        <f>"978-1-60566-396-8"</f>
        <v>978-1-60566-396-8</v>
      </c>
      <c r="AD11" s="3" t="str">
        <f>"1-60566-397-2"</f>
        <v>1-60566-397-2</v>
      </c>
      <c r="AE11" s="3" t="str">
        <f>"978-1-60566-397-5"</f>
        <v>978-1-60566-397-5</v>
      </c>
      <c r="AF11" s="3" t="s">
        <v>90</v>
      </c>
      <c r="AG11" s="3">
        <v>526</v>
      </c>
      <c r="AH11" s="3" t="s">
        <v>175</v>
      </c>
      <c r="AI11" s="3" t="s">
        <v>176</v>
      </c>
      <c r="AJ11" s="3"/>
      <c r="AK11" s="3" t="s">
        <v>177</v>
      </c>
      <c r="AL11" s="3" t="s">
        <v>177</v>
      </c>
      <c r="AM11" s="3" t="s">
        <v>90</v>
      </c>
      <c r="AN11" s="3" t="s">
        <v>90</v>
      </c>
      <c r="AO11" s="3" t="s">
        <v>178</v>
      </c>
      <c r="AP11" s="3" t="s">
        <v>179</v>
      </c>
    </row>
    <row r="12" spans="1:42" s="2" customFormat="1" ht="22.5" customHeight="1">
      <c r="A12" s="3" t="s">
        <v>180</v>
      </c>
      <c r="B12" s="3">
        <v>2009</v>
      </c>
      <c r="C12" s="3" t="s">
        <v>68</v>
      </c>
      <c r="D12" s="3" t="s">
        <v>122</v>
      </c>
      <c r="E12" s="3" t="s">
        <v>123</v>
      </c>
      <c r="F12" s="3" t="s">
        <v>181</v>
      </c>
      <c r="G12" s="3" t="s">
        <v>71</v>
      </c>
      <c r="H12" s="3">
        <v>1</v>
      </c>
      <c r="I12" s="3" t="s">
        <v>182</v>
      </c>
      <c r="J12" s="3" t="s">
        <v>183</v>
      </c>
      <c r="K12" s="3" t="s">
        <v>184</v>
      </c>
      <c r="L12" s="3" t="s">
        <v>185</v>
      </c>
      <c r="M12" s="3"/>
      <c r="N12" s="3"/>
      <c r="O12" s="3"/>
      <c r="P12" s="3"/>
      <c r="Q12" s="3"/>
      <c r="R12" s="3"/>
      <c r="S12" s="3" t="s">
        <v>186</v>
      </c>
      <c r="T12" s="3" t="s">
        <v>187</v>
      </c>
      <c r="U12" s="3" t="s">
        <v>188</v>
      </c>
      <c r="V12" s="3"/>
      <c r="W12" s="3"/>
      <c r="X12" s="3"/>
      <c r="Y12" s="3"/>
      <c r="Z12" s="3"/>
      <c r="AA12" s="3"/>
      <c r="AB12" s="3" t="str">
        <f>"1-60566-298-4"</f>
        <v>1-60566-298-4</v>
      </c>
      <c r="AC12" s="3" t="str">
        <f>"978-1-60566-298-5"</f>
        <v>978-1-60566-298-5</v>
      </c>
      <c r="AD12" s="3" t="str">
        <f>"1-60566-299-2"</f>
        <v>1-60566-299-2</v>
      </c>
      <c r="AE12" s="3" t="str">
        <f>"978-1-60566-299-2"</f>
        <v>978-1-60566-299-2</v>
      </c>
      <c r="AF12" s="3" t="s">
        <v>90</v>
      </c>
      <c r="AG12" s="3">
        <v>350</v>
      </c>
      <c r="AH12" s="3" t="s">
        <v>189</v>
      </c>
      <c r="AI12" s="3" t="s">
        <v>190</v>
      </c>
      <c r="AJ12" s="3"/>
      <c r="AK12" s="3" t="s">
        <v>130</v>
      </c>
      <c r="AL12" s="3" t="s">
        <v>191</v>
      </c>
      <c r="AM12" s="3" t="s">
        <v>130</v>
      </c>
      <c r="AN12" s="3" t="s">
        <v>90</v>
      </c>
      <c r="AO12" s="3" t="s">
        <v>192</v>
      </c>
      <c r="AP12" s="3" t="s">
        <v>193</v>
      </c>
    </row>
    <row r="13" spans="1:42" s="2" customFormat="1" ht="22.5" customHeight="1">
      <c r="A13" s="3" t="s">
        <v>194</v>
      </c>
      <c r="B13" s="3">
        <v>2009</v>
      </c>
      <c r="C13" s="3" t="s">
        <v>43</v>
      </c>
      <c r="D13" s="3" t="s">
        <v>44</v>
      </c>
      <c r="E13" s="3" t="s">
        <v>146</v>
      </c>
      <c r="F13" s="3" t="s">
        <v>46</v>
      </c>
      <c r="G13" s="3" t="s">
        <v>47</v>
      </c>
      <c r="H13" s="3">
        <v>1</v>
      </c>
      <c r="I13" s="3" t="s">
        <v>195</v>
      </c>
      <c r="J13" s="3" t="s">
        <v>196</v>
      </c>
      <c r="K13" s="3" t="s">
        <v>197</v>
      </c>
      <c r="L13" s="3"/>
      <c r="M13" s="3"/>
      <c r="N13" s="3"/>
      <c r="O13" s="3"/>
      <c r="P13" s="3"/>
      <c r="Q13" s="3"/>
      <c r="R13" s="3"/>
      <c r="S13" s="3" t="s">
        <v>198</v>
      </c>
      <c r="T13" s="3" t="s">
        <v>199</v>
      </c>
      <c r="U13" s="3"/>
      <c r="V13" s="3"/>
      <c r="W13" s="3"/>
      <c r="X13" s="3"/>
      <c r="Y13" s="3"/>
      <c r="Z13" s="3"/>
      <c r="AA13" s="3"/>
      <c r="AB13" s="3" t="str">
        <f>"1-60566-216-X"</f>
        <v>1-60566-216-X</v>
      </c>
      <c r="AC13" s="3" t="str">
        <f>"978-1-60566-216-9"</f>
        <v>978-1-60566-216-9</v>
      </c>
      <c r="AD13" s="3" t="str">
        <f>"1-60566-217-8"</f>
        <v>1-60566-217-8</v>
      </c>
      <c r="AE13" s="3" t="str">
        <f>"978-1-60566-217-6"</f>
        <v>978-1-60566-217-6</v>
      </c>
      <c r="AF13" s="3" t="s">
        <v>90</v>
      </c>
      <c r="AG13" s="3">
        <v>448</v>
      </c>
      <c r="AH13" s="3" t="s">
        <v>200</v>
      </c>
      <c r="AI13" s="3" t="s">
        <v>201</v>
      </c>
      <c r="AJ13" s="3"/>
      <c r="AK13" s="3" t="s">
        <v>63</v>
      </c>
      <c r="AL13" s="3" t="s">
        <v>63</v>
      </c>
      <c r="AM13" s="3" t="s">
        <v>202</v>
      </c>
      <c r="AN13" s="3" t="s">
        <v>90</v>
      </c>
      <c r="AO13" s="3" t="s">
        <v>203</v>
      </c>
      <c r="AP13" s="3" t="s">
        <v>204</v>
      </c>
    </row>
    <row r="14" spans="1:42" s="2" customFormat="1" ht="22.5" customHeight="1">
      <c r="A14" s="3" t="s">
        <v>194</v>
      </c>
      <c r="B14" s="3">
        <v>2009</v>
      </c>
      <c r="C14" s="3" t="s">
        <v>68</v>
      </c>
      <c r="D14" s="3" t="s">
        <v>122</v>
      </c>
      <c r="E14" s="3" t="s">
        <v>123</v>
      </c>
      <c r="F14" s="3" t="s">
        <v>124</v>
      </c>
      <c r="G14" s="3" t="s">
        <v>47</v>
      </c>
      <c r="H14" s="3">
        <v>1</v>
      </c>
      <c r="I14" s="3" t="s">
        <v>205</v>
      </c>
      <c r="J14" s="3" t="s">
        <v>206</v>
      </c>
      <c r="K14" s="3" t="s">
        <v>207</v>
      </c>
      <c r="L14" s="3"/>
      <c r="M14" s="3"/>
      <c r="N14" s="3"/>
      <c r="O14" s="3"/>
      <c r="P14" s="3"/>
      <c r="Q14" s="3"/>
      <c r="R14" s="3"/>
      <c r="S14" s="3" t="s">
        <v>208</v>
      </c>
      <c r="T14" s="3" t="s">
        <v>208</v>
      </c>
      <c r="U14" s="3"/>
      <c r="V14" s="3"/>
      <c r="W14" s="3"/>
      <c r="X14" s="3"/>
      <c r="Y14" s="3"/>
      <c r="Z14" s="3"/>
      <c r="AA14" s="3"/>
      <c r="AB14" s="3" t="str">
        <f>"1-59904-795-0"</f>
        <v>1-59904-795-0</v>
      </c>
      <c r="AC14" s="3" t="str">
        <f>"978-1-59904-795-9"</f>
        <v>978-1-59904-795-9</v>
      </c>
      <c r="AD14" s="3" t="str">
        <f>"1-59904-797-7"</f>
        <v>1-59904-797-7</v>
      </c>
      <c r="AE14" s="3" t="str">
        <f>"978-1-59904-797-3"</f>
        <v>978-1-59904-797-3</v>
      </c>
      <c r="AF14" s="3" t="s">
        <v>90</v>
      </c>
      <c r="AG14" s="3">
        <v>544</v>
      </c>
      <c r="AH14" s="3" t="s">
        <v>209</v>
      </c>
      <c r="AI14" s="3" t="s">
        <v>210</v>
      </c>
      <c r="AJ14" s="3"/>
      <c r="AK14" s="3" t="s">
        <v>211</v>
      </c>
      <c r="AL14" s="3" t="s">
        <v>211</v>
      </c>
      <c r="AM14" s="3" t="s">
        <v>212</v>
      </c>
      <c r="AN14" s="3" t="s">
        <v>90</v>
      </c>
      <c r="AO14" s="3" t="s">
        <v>213</v>
      </c>
      <c r="AP14" s="3" t="s">
        <v>214</v>
      </c>
    </row>
    <row r="15" spans="1:42" s="2" customFormat="1" ht="22.5" customHeight="1">
      <c r="A15" s="3" t="s">
        <v>215</v>
      </c>
      <c r="B15" s="3">
        <v>2006</v>
      </c>
      <c r="C15" s="3" t="s">
        <v>216</v>
      </c>
      <c r="D15" s="3" t="s">
        <v>44</v>
      </c>
      <c r="E15" s="3" t="s">
        <v>146</v>
      </c>
      <c r="F15" s="3" t="s">
        <v>46</v>
      </c>
      <c r="G15" s="3" t="s">
        <v>47</v>
      </c>
      <c r="H15" s="3">
        <v>1</v>
      </c>
      <c r="I15" s="3" t="s">
        <v>217</v>
      </c>
      <c r="J15" s="3" t="s">
        <v>218</v>
      </c>
      <c r="K15" s="3" t="s">
        <v>219</v>
      </c>
      <c r="L15" s="3" t="s">
        <v>220</v>
      </c>
      <c r="M15" s="3"/>
      <c r="N15" s="3"/>
      <c r="O15" s="3"/>
      <c r="P15" s="3"/>
      <c r="Q15" s="3"/>
      <c r="R15" s="3"/>
      <c r="S15" s="3" t="s">
        <v>221</v>
      </c>
      <c r="T15" s="3"/>
      <c r="U15" s="3"/>
      <c r="V15" s="3"/>
      <c r="W15" s="3"/>
      <c r="X15" s="3"/>
      <c r="Y15" s="3"/>
      <c r="Z15" s="3"/>
      <c r="AA15" s="3"/>
      <c r="AB15" s="3" t="str">
        <f>"1-59140-830-X"</f>
        <v>1-59140-830-X</v>
      </c>
      <c r="AC15" s="3" t="str">
        <f>"978-1-59140-830-7"</f>
        <v>978-1-59140-830-7</v>
      </c>
      <c r="AD15" s="3" t="str">
        <f>"1-59140-832-6"</f>
        <v>1-59140-832-6</v>
      </c>
      <c r="AE15" s="3" t="str">
        <f>"978-1-59140-832-1"</f>
        <v>978-1-59140-832-1</v>
      </c>
      <c r="AF15" s="3" t="s">
        <v>90</v>
      </c>
      <c r="AG15" s="3">
        <v>358</v>
      </c>
      <c r="AH15" s="3" t="s">
        <v>222</v>
      </c>
      <c r="AI15" s="3"/>
      <c r="AJ15" s="3"/>
      <c r="AK15" s="3" t="s">
        <v>223</v>
      </c>
      <c r="AL15" s="3" t="s">
        <v>223</v>
      </c>
      <c r="AM15" s="3" t="s">
        <v>191</v>
      </c>
      <c r="AN15" s="3" t="s">
        <v>90</v>
      </c>
      <c r="AO15" s="3" t="s">
        <v>224</v>
      </c>
      <c r="AP15" s="3" t="s">
        <v>225</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Title-List-Biometrics-and-Surve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Hislop</dc:creator>
  <cp:lastModifiedBy>ahislop</cp:lastModifiedBy>
  <dcterms:created xsi:type="dcterms:W3CDTF">2014-03-23T23:16:15Z</dcterms:created>
  <dcterms:modified xsi:type="dcterms:W3CDTF">2014-03-23T23:16:15Z</dcterms:modified>
</cp:coreProperties>
</file>